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15-16" sheetId="1" r:id="rId1"/>
  </sheets>
  <calcPr calcId="144525"/>
</workbook>
</file>

<file path=xl/calcChain.xml><?xml version="1.0" encoding="utf-8"?>
<calcChain xmlns="http://schemas.openxmlformats.org/spreadsheetml/2006/main">
  <c r="J66" i="1" l="1"/>
  <c r="A81" i="1"/>
  <c r="H60" i="1"/>
  <c r="I43" i="1"/>
  <c r="I37" i="1"/>
  <c r="I35" i="1"/>
  <c r="I33" i="1"/>
  <c r="I29" i="1"/>
  <c r="I26" i="1"/>
  <c r="K25" i="1"/>
  <c r="I23" i="1"/>
  <c r="H23" i="1" s="1"/>
  <c r="I20" i="1"/>
  <c r="H33" i="1" l="1"/>
  <c r="K80" i="1" l="1"/>
  <c r="J80" i="1"/>
  <c r="I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K66" i="1"/>
  <c r="I66" i="1"/>
  <c r="H65" i="1"/>
  <c r="H64" i="1"/>
  <c r="H63" i="1"/>
  <c r="H62" i="1"/>
  <c r="H61" i="1"/>
  <c r="H59" i="1"/>
  <c r="K58" i="1"/>
  <c r="I58" i="1"/>
  <c r="H57" i="1"/>
  <c r="J55" i="1"/>
  <c r="H55" i="1" s="1"/>
  <c r="H54" i="1"/>
  <c r="H53" i="1"/>
  <c r="H52" i="1"/>
  <c r="H51" i="1"/>
  <c r="H50" i="1"/>
  <c r="H49" i="1"/>
  <c r="H48" i="1"/>
  <c r="J46" i="1"/>
  <c r="H46" i="1" s="1"/>
  <c r="J45" i="1"/>
  <c r="H45" i="1" s="1"/>
  <c r="J44" i="1"/>
  <c r="H44" i="1" s="1"/>
  <c r="H43" i="1"/>
  <c r="I41" i="1"/>
  <c r="H41" i="1" s="1"/>
  <c r="I39" i="1"/>
  <c r="H39" i="1" s="1"/>
  <c r="I38" i="1"/>
  <c r="H38" i="1" s="1"/>
  <c r="H37" i="1"/>
  <c r="I36" i="1"/>
  <c r="H36" i="1" s="1"/>
  <c r="H35" i="1"/>
  <c r="I34" i="1"/>
  <c r="H34" i="1" s="1"/>
  <c r="I32" i="1"/>
  <c r="H32" i="1" s="1"/>
  <c r="I31" i="1"/>
  <c r="H31" i="1" s="1"/>
  <c r="I30" i="1"/>
  <c r="H30" i="1" s="1"/>
  <c r="H29" i="1"/>
  <c r="I28" i="1"/>
  <c r="H28" i="1" s="1"/>
  <c r="I27" i="1"/>
  <c r="H27" i="1" s="1"/>
  <c r="K47" i="1"/>
  <c r="I24" i="1"/>
  <c r="H24" i="1" s="1"/>
  <c r="J21" i="1"/>
  <c r="H21" i="1" s="1"/>
  <c r="H20" i="1"/>
  <c r="I19" i="1"/>
  <c r="H19" i="1" s="1"/>
  <c r="K18" i="1"/>
  <c r="J18" i="1"/>
  <c r="I18" i="1"/>
  <c r="H17" i="1"/>
  <c r="H15" i="1"/>
  <c r="H14" i="1"/>
  <c r="H13" i="1"/>
  <c r="H66" i="1" l="1"/>
  <c r="H80" i="1"/>
  <c r="H18" i="1"/>
  <c r="H47" i="1"/>
  <c r="J47" i="1"/>
  <c r="H58" i="1"/>
  <c r="K81" i="1"/>
  <c r="I47" i="1"/>
  <c r="I81" i="1" s="1"/>
  <c r="J58" i="1"/>
  <c r="J81" i="1" s="1"/>
  <c r="H81" i="1" l="1"/>
</calcChain>
</file>

<file path=xl/sharedStrings.xml><?xml version="1.0" encoding="utf-8"?>
<sst xmlns="http://schemas.openxmlformats.org/spreadsheetml/2006/main" count="360" uniqueCount="263">
  <si>
    <t>Приложение к настоящему порядку</t>
  </si>
  <si>
    <t>Согласовано:</t>
  </si>
  <si>
    <t>Утверждаю:</t>
  </si>
  <si>
    <t>Отдел кадровой и правовой работы Амгинского РУО</t>
  </si>
  <si>
    <t>Директор МБОУ "Абагинская СОШ":                          Л.К. Александрова</t>
  </si>
  <si>
    <t>№</t>
  </si>
  <si>
    <t>категория</t>
  </si>
  <si>
    <t>ФИО</t>
  </si>
  <si>
    <t>Образование: уровень, наименование учебного заведения (место, год окончания)</t>
  </si>
  <si>
    <t>Специальность по диплому</t>
  </si>
  <si>
    <t>Категория, дата и номер приказа о прохождении аттестации пед. работником</t>
  </si>
  <si>
    <t>Занимаемая должность</t>
  </si>
  <si>
    <t>Ставка (шт. ед.)</t>
  </si>
  <si>
    <t>в том числе</t>
  </si>
  <si>
    <t>Дата принятия на работу по приказу</t>
  </si>
  <si>
    <t>Категория (для водителей)</t>
  </si>
  <si>
    <t>Разрядность (для поваров)</t>
  </si>
  <si>
    <t>Стаж общий</t>
  </si>
  <si>
    <t>Пед. Стаж общий</t>
  </si>
  <si>
    <t>Стаж работы в данном учреждении</t>
  </si>
  <si>
    <t>Награды, звания российского и республиканского уровня (дата и номер удостоверения или приказа)</t>
  </si>
  <si>
    <t>Дата и номер приказа о предоставлении отпуска по беременности и родам или по уходу за ребенком. Срок отпуска.</t>
  </si>
  <si>
    <t>Примечание (основная работа внешнего совместителя)</t>
  </si>
  <si>
    <t xml:space="preserve">основная </t>
  </si>
  <si>
    <t xml:space="preserve">по внутреннему совместительству </t>
  </si>
  <si>
    <t>по внешнему совместительству</t>
  </si>
  <si>
    <t>АУП</t>
  </si>
  <si>
    <t>Александрова Л.К.</t>
  </si>
  <si>
    <t>Высшее, ЯГУ ИФФ РО, 1986</t>
  </si>
  <si>
    <t>преподаватель русского языка и литературы</t>
  </si>
  <si>
    <t>Директор</t>
  </si>
  <si>
    <t>Знак "Почетный работник общего образования РФ" (Удост.№183619; Приказ Минобрнауки России от 12.08.2011г. №1130/к-н) , Знак "Отличник образования РС (Я)" (Удост.№03-976; Постановление 2003г.)</t>
  </si>
  <si>
    <t>Тритонова Л.Н.</t>
  </si>
  <si>
    <t>Высшее, СГПА, 2005</t>
  </si>
  <si>
    <t>учитель начальных классов</t>
  </si>
  <si>
    <t>СЗД, пр. №116/1 от 20.04.2013</t>
  </si>
  <si>
    <t>Заместитель директора по УВР</t>
  </si>
  <si>
    <t>Белолюбский М.Ю.</t>
  </si>
  <si>
    <t>Высшее, ЯГУ, Пед.инст.,2008</t>
  </si>
  <si>
    <t>Кириллова М.В.</t>
  </si>
  <si>
    <t>Высшее, ЯГСХА, 2012</t>
  </si>
  <si>
    <t>бухгалтерский учет, анализ и аудит</t>
  </si>
  <si>
    <t>Главный бухгалтер</t>
  </si>
  <si>
    <t>Пр.№126 от 21.06.15, декретный отпуск</t>
  </si>
  <si>
    <t>Петрова Ю.В.</t>
  </si>
  <si>
    <t>Высшее, ЯГСХА, 2013</t>
  </si>
  <si>
    <t>ИТОГО по АУП</t>
  </si>
  <si>
    <t>Основной пед персонал</t>
  </si>
  <si>
    <t>Адамова М.И.</t>
  </si>
  <si>
    <t>Высшее, ЯГУ ФЯФИК, 2002</t>
  </si>
  <si>
    <t>преподаватель истории и теории культуры</t>
  </si>
  <si>
    <t>Первая, пр. № 01-16/1266 от 26.04.2013</t>
  </si>
  <si>
    <t>Учитель КН РС (Я), МХК</t>
  </si>
  <si>
    <t>Александров С.И.</t>
  </si>
  <si>
    <t>Высшее, ЯГУ, 2004</t>
  </si>
  <si>
    <t>педагог по физической культуре и спорту</t>
  </si>
  <si>
    <t>Высшая, пр. №01-16/1081 от 30.04.2014</t>
  </si>
  <si>
    <t>Учитель физической культуры</t>
  </si>
  <si>
    <t>Знак "Отличник образования РС (Я)" (Удостов.№11-305 от 16.06.2011; Постановление №01-05/10-27 от 16.06.2011)</t>
  </si>
  <si>
    <t>Высшая, пр. № 01-16/1266 от 26.04.2013</t>
  </si>
  <si>
    <t>Учитель русс. лит.</t>
  </si>
  <si>
    <t>Высшее, СВФУ, 2011</t>
  </si>
  <si>
    <t>Филолог, преподаватель</t>
  </si>
  <si>
    <t>Учитель рус.яз.илит.</t>
  </si>
  <si>
    <t>с 29.08.15 по уходу за ребенком до 1.5 лет</t>
  </si>
  <si>
    <t>Никитина А.А.</t>
  </si>
  <si>
    <t>Белолюбская Н.Н.</t>
  </si>
  <si>
    <t>Высшее, ЯГУ ИФФ РО, 1987; ЯО, 1996</t>
  </si>
  <si>
    <t>Учитель якут/яз.и лит.</t>
  </si>
  <si>
    <t>Знак "Отличник образования РС (Я)" (Удост.№11-315; Постановление 01-05/10-27 от 16.06.2011)</t>
  </si>
  <si>
    <t>Яковлев Е.С.</t>
  </si>
  <si>
    <t>Среднее спец. ЯХУ,1992</t>
  </si>
  <si>
    <t>худ.мастер (резьба по дереву)</t>
  </si>
  <si>
    <t>без категории</t>
  </si>
  <si>
    <t>Учитель технологии</t>
  </si>
  <si>
    <t>Гаврильева В.П.</t>
  </si>
  <si>
    <t>Высшее, СВФУ, 2012</t>
  </si>
  <si>
    <t>Физ.культура для лиц с отклонениями в состоянии здоровья (адаптивная физ.культура)</t>
  </si>
  <si>
    <t>Еремеева В.А.</t>
  </si>
  <si>
    <t>Высшее, ЯГУ МФ, 1976</t>
  </si>
  <si>
    <t>учитель математики</t>
  </si>
  <si>
    <t>Высшая, пр. 01-16/162 от 30.01.2012</t>
  </si>
  <si>
    <t>Учитель математики</t>
  </si>
  <si>
    <t>Звание "Заслуженный учитель РФ"-06.10.2005; Знак "Отличник народного просвещения"-(Удост.№310156; Реш.№256 от 09.12.1986); Знак "Учитель учителей РС(Я)"-(Удост.№11105; Постановление №01-05/10-25 от 16.06.2011)</t>
  </si>
  <si>
    <t>Захарова Л.С.</t>
  </si>
  <si>
    <t>Высшее, ЯГУ, 2009</t>
  </si>
  <si>
    <t>преподаватель химии</t>
  </si>
  <si>
    <t>Учитель химии</t>
  </si>
  <si>
    <t>1,10 мес</t>
  </si>
  <si>
    <t>Захарова М.Н.</t>
  </si>
  <si>
    <t>Высшее, ЯГУ ПИМНО, 2002</t>
  </si>
  <si>
    <t>Первая, пр. 01-16/162 от 30.01.2012</t>
  </si>
  <si>
    <t>Учитель нач.классов</t>
  </si>
  <si>
    <t>Карманова А.Н.</t>
  </si>
  <si>
    <t>Высшее, ЯГУ ИЮФ ИО, 1989</t>
  </si>
  <si>
    <t>преподаватель истории, обществознания</t>
  </si>
  <si>
    <t>Учитель истории</t>
  </si>
  <si>
    <t>Знак "Отличник образования РС (Я)" (Удост.10-82; Постановление №01-05/10-27 от 22.03.2010)</t>
  </si>
  <si>
    <t>Карманова Г.И.</t>
  </si>
  <si>
    <t>Высшее, Уссурийский ГПИ, 1984</t>
  </si>
  <si>
    <t>Первая, пр. № 01-16/2400от 12.05.2012</t>
  </si>
  <si>
    <t>Учитель р/яз.и лит.</t>
  </si>
  <si>
    <t>Знак "Отличник образования РС (Я)" (Удост.№14-302; Постановление №07-05/12-12 от 21.08.2014)</t>
  </si>
  <si>
    <t>Ксенофонтова А.Г.</t>
  </si>
  <si>
    <t>Высшее, СГПА, 2004</t>
  </si>
  <si>
    <t>Высшая, пр. № 01-16/2400от 12.05.2012</t>
  </si>
  <si>
    <t>Знак "Отличник образования РС (Я)" (Удостов.№11-304; Постановление №01-05/10-27 от 16.06.2011)</t>
  </si>
  <si>
    <t>Марина Э.И.</t>
  </si>
  <si>
    <t>Высшее, Комсомольск на Амуре ГПИ, 1980</t>
  </si>
  <si>
    <t>Знак "Учитель учителей" - (Удост.№ 11-103;Пост.01-05/10-25 от 16.06 2011)</t>
  </si>
  <si>
    <t>Сивцева В.И.</t>
  </si>
  <si>
    <t>преподаватель биологии и химии</t>
  </si>
  <si>
    <t>Учитель биологии</t>
  </si>
  <si>
    <t>Петров А.Е.</t>
  </si>
  <si>
    <t>Высшее, Благовещенский ПИ, 1990</t>
  </si>
  <si>
    <t>преподаватель физической культуры</t>
  </si>
  <si>
    <t>Учитель физ.культуры</t>
  </si>
  <si>
    <t>Знак "Отличник образования РС(Я)" (Удост.№02-334; Постановление №02-05/07-27 от 16.10.2002); Знак "Отличник физической культуры РС(Я)" (Удост.№424 от 02.12.2010); Почетный работник Общего образования РФ (Удост.№168892 от 13.08.2010 №746)</t>
  </si>
  <si>
    <t>Попова В.Н.</t>
  </si>
  <si>
    <t>Высшее, ЯГУ МФ, 2002</t>
  </si>
  <si>
    <t>преподаватель математики</t>
  </si>
  <si>
    <t>Сутакова Т.В.</t>
  </si>
  <si>
    <t>Высшее, ЯГУ ФИЯ, 1985; ЯГУ ФИЯ, 2005</t>
  </si>
  <si>
    <t>"филолог, преподаватель франц.языка, переводчик"; "филолог, преподаватель англ.языка, переводчик"</t>
  </si>
  <si>
    <t>Учитель иностр.языка, общ, географии</t>
  </si>
  <si>
    <t>Приказ № 62 от 17.09.2014 по уходу за ребенком до 1,5 лет, Пр.от 31.08.2015 выход на работу с отпуска по уходу за реб.</t>
  </si>
  <si>
    <t>Федоров В.Д.</t>
  </si>
  <si>
    <t>Высшее, ЯГУ ФФ, 1980</t>
  </si>
  <si>
    <t>физик, преподаватель</t>
  </si>
  <si>
    <t>Учитель физики, географии</t>
  </si>
  <si>
    <t>Благодарственное письмо вице-президента РС(Я), 2011г.</t>
  </si>
  <si>
    <t>Федорова Н.А.</t>
  </si>
  <si>
    <t>Высшее, ЯГУ ФФ, 2004</t>
  </si>
  <si>
    <t>Шергина Т.А.</t>
  </si>
  <si>
    <t>Высшее, ЯГУ ПедФак, 1986</t>
  </si>
  <si>
    <t>Высшая, пр. 01-08/2197 от 22.12.2010</t>
  </si>
  <si>
    <t>Знак "Отличник образования РС (Я)" (Удост.№06-305; Пост.№01-05/07-26 от 01.09.2006)</t>
  </si>
  <si>
    <t>Высшее, СВФУ, 2014 г.</t>
  </si>
  <si>
    <t>Педагог профессионального обучения</t>
  </si>
  <si>
    <t>Учитель информатики</t>
  </si>
  <si>
    <t xml:space="preserve">Эверстова В.И. </t>
  </si>
  <si>
    <t>Высшее, Намское пед.училище 2004; ЯГУ Пед.институт 2009</t>
  </si>
  <si>
    <t>Учитель технологии и ИЗО, социальный педагог</t>
  </si>
  <si>
    <t>Первая, пр.01-16/162 от 30.01.12</t>
  </si>
  <si>
    <t>Учитель технологии и ИЗО</t>
  </si>
  <si>
    <t>26.02.15 по уходу за ребенком до 1.5 лет</t>
  </si>
  <si>
    <t>Яковлева И.А.</t>
  </si>
  <si>
    <t>Высшее, СВФУ ФИЯ, 2012</t>
  </si>
  <si>
    <t>учитель иностранного языка</t>
  </si>
  <si>
    <t>Учитель иностр.языка</t>
  </si>
  <si>
    <t>Яковлева Н.Н.</t>
  </si>
  <si>
    <t>Высшее, Хабаровский ГИ культуры, 1989</t>
  </si>
  <si>
    <t>библиотекарь</t>
  </si>
  <si>
    <t>ИТОГО по основному пед.персоналу</t>
  </si>
  <si>
    <t>Прочий пед. Персонал</t>
  </si>
  <si>
    <t>Социальный педагог</t>
  </si>
  <si>
    <t>Педагог-психолог</t>
  </si>
  <si>
    <t>1,9 мес</t>
  </si>
  <si>
    <t>1,6 мес</t>
  </si>
  <si>
    <t>Дьяконов П.П.</t>
  </si>
  <si>
    <t>Высшее, Иркутский СХИ, 1982</t>
  </si>
  <si>
    <t>ученый агроном</t>
  </si>
  <si>
    <t>Мастер ПО</t>
  </si>
  <si>
    <t>Деляев П.П.</t>
  </si>
  <si>
    <t>Деляева М.П.</t>
  </si>
  <si>
    <t>Лазарев С.Н.</t>
  </si>
  <si>
    <t>Высшее, ЯГСХА, 2006</t>
  </si>
  <si>
    <t>Зооинженер</t>
  </si>
  <si>
    <t>Лазарев И.Н.</t>
  </si>
  <si>
    <t>Среднее спец.</t>
  </si>
  <si>
    <t>водитель</t>
  </si>
  <si>
    <t>педагог-организатор</t>
  </si>
  <si>
    <t>Белолюбская И.С.</t>
  </si>
  <si>
    <t>Высшее, СФВУ ПИ, 2011</t>
  </si>
  <si>
    <t>26.02.2014 по уходу за ребенком до 1.5 лет. 27.08.15 до 3 лет</t>
  </si>
  <si>
    <t>педагог-библиотекарь</t>
  </si>
  <si>
    <t>ИТОГО по прочему пед.персоналу</t>
  </si>
  <si>
    <t>Служащие</t>
  </si>
  <si>
    <t>Скрыбыкина Д.П.</t>
  </si>
  <si>
    <t>Программист</t>
  </si>
  <si>
    <t>Ноговицына В.П.</t>
  </si>
  <si>
    <t>Высшее, БГУЭП, 2014 г.</t>
  </si>
  <si>
    <t xml:space="preserve">Экономист </t>
  </si>
  <si>
    <t>Кассир-бухгалтер</t>
  </si>
  <si>
    <t>5 мес.</t>
  </si>
  <si>
    <t>Старостина М.К.</t>
  </si>
  <si>
    <t>Высшее, ЯГУ, 1986</t>
  </si>
  <si>
    <t>Делопроизводитель</t>
  </si>
  <si>
    <t>Устинова Е.Д.</t>
  </si>
  <si>
    <t>Среднее спец. СПТУ13, 1981</t>
  </si>
  <si>
    <t>Лаборант</t>
  </si>
  <si>
    <t>Давыдова М.Е.</t>
  </si>
  <si>
    <t>Завхоз</t>
  </si>
  <si>
    <t>ИТОГО по служащим</t>
  </si>
  <si>
    <t>МОП</t>
  </si>
  <si>
    <t>Барашкова А.П.</t>
  </si>
  <si>
    <t>Среднее, Намский ПК, 2015 г.</t>
  </si>
  <si>
    <t>Педагог доп.образ.в области изобраз.деятельности и декоративно-прикладного искусства.</t>
  </si>
  <si>
    <t>Кладовщик</t>
  </si>
  <si>
    <t>Артемьева М.Д.</t>
  </si>
  <si>
    <t>СПТУ7</t>
  </si>
  <si>
    <t>Киномеханик</t>
  </si>
  <si>
    <t>Уборщик служ.помещений</t>
  </si>
  <si>
    <t>Карпова Д.Э.</t>
  </si>
  <si>
    <t>сред.спец. СПТУ 8, 1985</t>
  </si>
  <si>
    <t>Портной</t>
  </si>
  <si>
    <t>Егорова А.П.</t>
  </si>
  <si>
    <t>Нектырова А.Н.</t>
  </si>
  <si>
    <t>сред.спец.,</t>
  </si>
  <si>
    <t>Сторож</t>
  </si>
  <si>
    <t>Старостина А.Д.</t>
  </si>
  <si>
    <t>сред.спец., Торгово экон.колледж, 2000</t>
  </si>
  <si>
    <t>кассир-контролер, продавец</t>
  </si>
  <si>
    <t>Сивцев Н.С.</t>
  </si>
  <si>
    <t>Яковлева М.К.</t>
  </si>
  <si>
    <t>-</t>
  </si>
  <si>
    <t>Сред.спец., Тюнгюл.СПТУ №4, 1985</t>
  </si>
  <si>
    <t>Гардеробщик</t>
  </si>
  <si>
    <t>Перепечай В.Н.</t>
  </si>
  <si>
    <t>Сред.спец., Ровенское муз.училище, 1983</t>
  </si>
  <si>
    <t>Преподаватель по классу дух.инструментов</t>
  </si>
  <si>
    <t>Дворник</t>
  </si>
  <si>
    <t>Неустроева Н.П.</t>
  </si>
  <si>
    <t>сред.спец. ГУ Нерюнгринский уч.центр, 2006</t>
  </si>
  <si>
    <t>повар 5-го разряда</t>
  </si>
  <si>
    <t>Повар</t>
  </si>
  <si>
    <t>V</t>
  </si>
  <si>
    <t>Захарова Д.А.</t>
  </si>
  <si>
    <t>Сред.спец., Тюнгюл.СПТУ №4, 1992</t>
  </si>
  <si>
    <t>Изготовитель мясных полуфабрикатов, кулинар мучных кондитерских изделий</t>
  </si>
  <si>
    <t>IV</t>
  </si>
  <si>
    <t>Тритонов П.А.</t>
  </si>
  <si>
    <t>Водитель</t>
  </si>
  <si>
    <t>ИТОГО по МОП</t>
  </si>
  <si>
    <t>Всего:</t>
  </si>
  <si>
    <t xml:space="preserve">Качественный список работников МБОУ "Абагинская СОШ" на 2015-2016 учебный год </t>
  </si>
  <si>
    <t>учитель технологии и черчения, информатики</t>
  </si>
  <si>
    <t>учитель родного языка и литературы, учитель русского языка и литературы</t>
  </si>
  <si>
    <t>учитель ИЗО, черчения, механизации</t>
  </si>
  <si>
    <t>учитель технологии, ИЗО</t>
  </si>
  <si>
    <t>Учитель домашнего обучения</t>
  </si>
  <si>
    <t>СЗД, пр. №52/1 от 25.04.2014</t>
  </si>
  <si>
    <t>среднее спец, Тюнгюлюнское СПТУ№4, 1985</t>
  </si>
  <si>
    <t>портной женской верхней одежды</t>
  </si>
  <si>
    <t>высшее,ЯГУ, ИФФ</t>
  </si>
  <si>
    <t>учитель русского языка и литературы</t>
  </si>
  <si>
    <t>СЗД, Приказ №46/4 от 11.05.2012</t>
  </si>
  <si>
    <t>Дьячковская (Артемьева) А.В.</t>
  </si>
  <si>
    <t>11 мес</t>
  </si>
  <si>
    <t>11 м</t>
  </si>
  <si>
    <t>11м</t>
  </si>
  <si>
    <t>сред.спец., МБОУ "Абагинская СОШ", 2015</t>
  </si>
  <si>
    <t>тракторист-машинист</t>
  </si>
  <si>
    <t>Высшее, СВФУ, БГФ, 2010</t>
  </si>
  <si>
    <t>учит рус. Яз и лит</t>
  </si>
  <si>
    <t>Высшее, ЯГУ, 2005</t>
  </si>
  <si>
    <t>Оконешникова М.К.</t>
  </si>
  <si>
    <t>Высшее, Томский ГПИ, 1988</t>
  </si>
  <si>
    <t>Знак "Отличник образования РС (Я)" (Удост.№09-545; Постановление №01-05/09-27 от 15.05.2009), стипендиат Соросовской премии</t>
  </si>
  <si>
    <t xml:space="preserve">Длительный отпуск </t>
  </si>
  <si>
    <t>СЗД, №161/1 от 13.04.2015</t>
  </si>
  <si>
    <t>первая, пр. №03-01-20 от 29.04.2013</t>
  </si>
  <si>
    <t>ПВН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</si>
</sst>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textRotation="90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textRotation="90" wrapText="1"/>
    </xf>
    <xf numFmtId="0" fontId="1" fillId="0" borderId="2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vertical="top" textRotation="90" wrapText="1"/>
    </xf>
    <xf numFmtId="0" fontId="1" fillId="0" borderId="6" xfId="0" applyFont="1" applyFill="1" applyBorder="1" applyAlignment="1">
      <alignment horizontal="right" vertical="top" textRotation="90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textRotation="90" wrapText="1"/>
    </xf>
    <xf numFmtId="0" fontId="1" fillId="0" borderId="6" xfId="0" applyFont="1" applyFill="1" applyBorder="1" applyAlignment="1">
      <alignment horizontal="left" textRotation="90" wrapText="1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2"/>
  <sheetViews>
    <sheetView tabSelected="1" topLeftCell="A75" zoomScale="70" zoomScaleNormal="70" workbookViewId="0">
      <selection activeCell="D86" sqref="D86"/>
    </sheetView>
  </sheetViews>
  <sheetFormatPr defaultRowHeight="15" x14ac:dyDescent="0.25"/>
  <cols>
    <col min="1" max="1" width="4" customWidth="1"/>
    <col min="3" max="3" width="18.140625" customWidth="1"/>
    <col min="4" max="4" width="15.140625" customWidth="1"/>
    <col min="5" max="5" width="17" customWidth="1"/>
    <col min="6" max="6" width="16.85546875" customWidth="1"/>
    <col min="7" max="7" width="16.28515625" customWidth="1"/>
    <col min="8" max="8" width="6.140625" customWidth="1"/>
    <col min="9" max="9" width="6.28515625" customWidth="1"/>
    <col min="10" max="10" width="5.7109375" customWidth="1"/>
    <col min="11" max="11" width="4.85546875" customWidth="1"/>
    <col min="12" max="12" width="11.85546875" customWidth="1"/>
    <col min="13" max="13" width="3.85546875" customWidth="1"/>
    <col min="14" max="14" width="4" customWidth="1"/>
    <col min="15" max="15" width="4.28515625" customWidth="1"/>
    <col min="16" max="16" width="4.42578125" customWidth="1"/>
    <col min="17" max="17" width="5.5703125" customWidth="1"/>
    <col min="18" max="18" width="28.7109375" customWidth="1"/>
    <col min="19" max="19" width="13.85546875" customWidth="1"/>
    <col min="20" max="20" width="13.5703125" customWidth="1"/>
  </cols>
  <sheetData>
    <row r="2" spans="1:20" x14ac:dyDescent="0.25">
      <c r="A2" s="1"/>
      <c r="B2" s="1"/>
      <c r="C2" s="1"/>
      <c r="D2" s="2"/>
      <c r="E2" s="2"/>
      <c r="F2" s="2"/>
      <c r="G2" s="2"/>
      <c r="H2" s="1"/>
      <c r="I2" s="1"/>
      <c r="J2" s="1"/>
      <c r="K2" s="1"/>
      <c r="L2" s="1"/>
      <c r="M2" s="3"/>
      <c r="N2" s="1"/>
      <c r="O2" s="4"/>
      <c r="P2" s="4"/>
      <c r="Q2" s="4"/>
      <c r="R2" s="2"/>
      <c r="S2" s="1"/>
      <c r="T2" s="5" t="s">
        <v>0</v>
      </c>
    </row>
    <row r="3" spans="1:20" x14ac:dyDescent="0.25">
      <c r="A3" s="1"/>
      <c r="B3" s="1" t="s">
        <v>1</v>
      </c>
      <c r="C3" s="1"/>
      <c r="D3" s="2"/>
      <c r="E3" s="2"/>
      <c r="F3" s="2"/>
      <c r="G3" s="2"/>
      <c r="H3" s="1"/>
      <c r="I3" s="1"/>
      <c r="J3" s="1"/>
      <c r="K3" s="1"/>
      <c r="L3" s="1"/>
      <c r="M3" s="3"/>
      <c r="N3" s="1"/>
      <c r="O3" s="4"/>
      <c r="P3" s="4"/>
      <c r="Q3" s="49" t="s">
        <v>2</v>
      </c>
      <c r="R3" s="49"/>
      <c r="S3" s="49"/>
      <c r="T3" s="1"/>
    </row>
    <row r="4" spans="1:20" x14ac:dyDescent="0.25">
      <c r="A4" s="1"/>
      <c r="B4" s="1" t="s">
        <v>3</v>
      </c>
      <c r="C4" s="1"/>
      <c r="D4" s="2"/>
      <c r="E4" s="2"/>
      <c r="F4" s="2"/>
      <c r="G4" s="2"/>
      <c r="H4" s="1"/>
      <c r="I4" s="1"/>
      <c r="J4" s="1"/>
      <c r="K4" s="1"/>
      <c r="L4" s="1"/>
      <c r="M4" s="3"/>
      <c r="N4" s="1"/>
      <c r="O4" s="4"/>
      <c r="P4" s="4"/>
      <c r="Q4" s="4"/>
      <c r="R4" s="2"/>
      <c r="S4" s="1"/>
      <c r="T4" s="1"/>
    </row>
    <row r="5" spans="1:20" x14ac:dyDescent="0.25">
      <c r="A5" s="1"/>
      <c r="B5" s="1"/>
      <c r="C5" s="1"/>
      <c r="D5" s="2"/>
      <c r="E5" s="2"/>
      <c r="F5" s="2"/>
      <c r="G5" s="2"/>
      <c r="H5" s="1"/>
      <c r="I5" s="1"/>
      <c r="J5" s="1"/>
      <c r="K5" s="1"/>
      <c r="L5" s="1"/>
      <c r="M5" s="3"/>
      <c r="N5" s="1"/>
      <c r="O5" s="4"/>
      <c r="P5" s="4"/>
      <c r="Q5" s="4" t="s">
        <v>4</v>
      </c>
      <c r="R5" s="2"/>
      <c r="S5" s="1"/>
      <c r="T5" s="1"/>
    </row>
    <row r="6" spans="1:20" x14ac:dyDescent="0.25">
      <c r="A6" s="1"/>
      <c r="B6" s="1"/>
      <c r="C6" s="1"/>
      <c r="D6" s="2"/>
      <c r="E6" s="2"/>
      <c r="F6" s="2"/>
      <c r="G6" s="2"/>
      <c r="H6" s="1"/>
      <c r="I6" s="1"/>
      <c r="J6" s="1"/>
      <c r="K6" s="1"/>
      <c r="L6" s="1"/>
      <c r="M6" s="3"/>
      <c r="N6" s="1"/>
      <c r="O6" s="4"/>
      <c r="P6" s="4"/>
      <c r="Q6" s="4"/>
      <c r="R6" s="2"/>
      <c r="S6" s="1"/>
      <c r="T6" s="1"/>
    </row>
    <row r="7" spans="1:20" x14ac:dyDescent="0.25">
      <c r="A7" s="1"/>
      <c r="B7" s="1"/>
      <c r="C7" s="1"/>
      <c r="D7" s="2"/>
      <c r="E7" s="2"/>
      <c r="F7" s="2"/>
      <c r="G7" s="2"/>
      <c r="H7" s="1"/>
      <c r="I7" s="1"/>
      <c r="J7" s="1"/>
      <c r="K7" s="1"/>
      <c r="L7" s="1"/>
      <c r="M7" s="3"/>
      <c r="N7" s="1"/>
      <c r="O7" s="4"/>
      <c r="P7" s="4"/>
      <c r="Q7" s="4"/>
      <c r="R7" s="2"/>
      <c r="S7" s="1"/>
      <c r="T7" s="1"/>
    </row>
    <row r="8" spans="1:20" x14ac:dyDescent="0.25">
      <c r="A8" s="1"/>
      <c r="B8" s="1"/>
      <c r="C8" s="50" t="s">
        <v>235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"/>
      <c r="Q8" s="4"/>
      <c r="R8" s="2"/>
      <c r="S8" s="1"/>
      <c r="T8" s="1"/>
    </row>
    <row r="9" spans="1:20" x14ac:dyDescent="0.25">
      <c r="A9" s="1"/>
      <c r="B9" s="1"/>
      <c r="C9" s="1"/>
      <c r="D9" s="2"/>
      <c r="E9" s="2"/>
      <c r="F9" s="2"/>
      <c r="G9" s="2"/>
      <c r="H9" s="1"/>
      <c r="I9" s="1"/>
      <c r="J9" s="1"/>
      <c r="K9" s="1"/>
      <c r="L9" s="1"/>
      <c r="M9" s="3"/>
      <c r="N9" s="1"/>
      <c r="O9" s="4"/>
      <c r="P9" s="4"/>
      <c r="Q9" s="4"/>
      <c r="R9" s="2"/>
      <c r="S9" s="1"/>
      <c r="T9" s="1"/>
    </row>
    <row r="10" spans="1:20" x14ac:dyDescent="0.25">
      <c r="A10" s="51" t="s">
        <v>5</v>
      </c>
      <c r="B10" s="52" t="s">
        <v>6</v>
      </c>
      <c r="C10" s="34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53" t="s">
        <v>12</v>
      </c>
      <c r="I10" s="43" t="s">
        <v>13</v>
      </c>
      <c r="J10" s="44"/>
      <c r="K10" s="45"/>
      <c r="L10" s="46" t="s">
        <v>14</v>
      </c>
      <c r="M10" s="37" t="s">
        <v>15</v>
      </c>
      <c r="N10" s="47" t="s">
        <v>16</v>
      </c>
      <c r="O10" s="37" t="s">
        <v>17</v>
      </c>
      <c r="P10" s="37" t="s">
        <v>18</v>
      </c>
      <c r="Q10" s="37" t="s">
        <v>19</v>
      </c>
      <c r="R10" s="34" t="s">
        <v>20</v>
      </c>
      <c r="S10" s="46" t="s">
        <v>21</v>
      </c>
      <c r="T10" s="34" t="s">
        <v>22</v>
      </c>
    </row>
    <row r="11" spans="1:20" ht="146.25" customHeight="1" x14ac:dyDescent="0.25">
      <c r="A11" s="51"/>
      <c r="B11" s="52"/>
      <c r="C11" s="35"/>
      <c r="D11" s="35"/>
      <c r="E11" s="35"/>
      <c r="F11" s="35"/>
      <c r="G11" s="35"/>
      <c r="H11" s="54"/>
      <c r="I11" s="19" t="s">
        <v>23</v>
      </c>
      <c r="J11" s="19" t="s">
        <v>24</v>
      </c>
      <c r="K11" s="19" t="s">
        <v>25</v>
      </c>
      <c r="L11" s="46"/>
      <c r="M11" s="37"/>
      <c r="N11" s="48"/>
      <c r="O11" s="37"/>
      <c r="P11" s="37"/>
      <c r="Q11" s="37"/>
      <c r="R11" s="35"/>
      <c r="S11" s="46"/>
      <c r="T11" s="35"/>
    </row>
    <row r="12" spans="1:20" x14ac:dyDescent="0.25">
      <c r="A12" s="6">
        <v>1</v>
      </c>
      <c r="B12" s="7">
        <v>2</v>
      </c>
      <c r="C12" s="6">
        <v>3</v>
      </c>
      <c r="D12" s="7">
        <v>4</v>
      </c>
      <c r="E12" s="8">
        <v>5</v>
      </c>
      <c r="F12" s="7">
        <v>6</v>
      </c>
      <c r="G12" s="8">
        <v>7</v>
      </c>
      <c r="H12" s="7">
        <v>8</v>
      </c>
      <c r="I12" s="6">
        <v>9</v>
      </c>
      <c r="J12" s="7">
        <v>10</v>
      </c>
      <c r="K12" s="6">
        <v>11</v>
      </c>
      <c r="L12" s="8">
        <v>12</v>
      </c>
      <c r="M12" s="6">
        <v>13</v>
      </c>
      <c r="N12" s="7">
        <v>14</v>
      </c>
      <c r="O12" s="6">
        <v>15</v>
      </c>
      <c r="P12" s="7">
        <v>16</v>
      </c>
      <c r="Q12" s="6">
        <v>17</v>
      </c>
      <c r="R12" s="7">
        <v>18</v>
      </c>
      <c r="S12" s="6">
        <v>19</v>
      </c>
      <c r="T12" s="7">
        <v>20</v>
      </c>
    </row>
    <row r="13" spans="1:20" ht="109.5" customHeight="1" x14ac:dyDescent="0.25">
      <c r="A13" s="9">
        <v>1</v>
      </c>
      <c r="B13" s="32" t="s">
        <v>26</v>
      </c>
      <c r="C13" s="10" t="s">
        <v>27</v>
      </c>
      <c r="D13" s="10" t="s">
        <v>28</v>
      </c>
      <c r="E13" s="10" t="s">
        <v>29</v>
      </c>
      <c r="F13" s="10" t="s">
        <v>246</v>
      </c>
      <c r="G13" s="10" t="s">
        <v>30</v>
      </c>
      <c r="H13" s="6">
        <f>I13+J13+K13</f>
        <v>1</v>
      </c>
      <c r="I13" s="6">
        <v>1</v>
      </c>
      <c r="J13" s="9"/>
      <c r="K13" s="9"/>
      <c r="L13" s="11">
        <v>38940</v>
      </c>
      <c r="M13" s="12"/>
      <c r="N13" s="9"/>
      <c r="O13" s="6">
        <v>28</v>
      </c>
      <c r="P13" s="6">
        <v>28</v>
      </c>
      <c r="Q13" s="6">
        <v>28</v>
      </c>
      <c r="R13" s="10" t="s">
        <v>31</v>
      </c>
      <c r="S13" s="9"/>
      <c r="T13" s="9"/>
    </row>
    <row r="14" spans="1:20" ht="37.5" customHeight="1" x14ac:dyDescent="0.25">
      <c r="A14" s="9">
        <v>2</v>
      </c>
      <c r="B14" s="33"/>
      <c r="C14" s="9" t="s">
        <v>32</v>
      </c>
      <c r="D14" s="10" t="s">
        <v>33</v>
      </c>
      <c r="E14" s="10" t="s">
        <v>34</v>
      </c>
      <c r="F14" s="10" t="s">
        <v>35</v>
      </c>
      <c r="G14" s="10" t="s">
        <v>36</v>
      </c>
      <c r="H14" s="6">
        <f t="shared" ref="H14:H79" si="0">I14+J14+K14</f>
        <v>1</v>
      </c>
      <c r="I14" s="6">
        <v>1</v>
      </c>
      <c r="J14" s="9"/>
      <c r="K14" s="9"/>
      <c r="L14" s="11">
        <v>33117</v>
      </c>
      <c r="M14" s="12"/>
      <c r="N14" s="9"/>
      <c r="O14" s="6">
        <v>25</v>
      </c>
      <c r="P14" s="6">
        <v>25</v>
      </c>
      <c r="Q14" s="6">
        <v>25</v>
      </c>
      <c r="R14" s="10"/>
      <c r="S14" s="9"/>
      <c r="T14" s="9"/>
    </row>
    <row r="15" spans="1:20" ht="41.25" customHeight="1" x14ac:dyDescent="0.25">
      <c r="A15" s="9">
        <v>3</v>
      </c>
      <c r="B15" s="33"/>
      <c r="C15" s="9" t="s">
        <v>37</v>
      </c>
      <c r="D15" s="10" t="s">
        <v>38</v>
      </c>
      <c r="E15" s="10" t="s">
        <v>236</v>
      </c>
      <c r="F15" s="10" t="s">
        <v>73</v>
      </c>
      <c r="G15" s="10" t="s">
        <v>36</v>
      </c>
      <c r="H15" s="6">
        <f t="shared" si="0"/>
        <v>1</v>
      </c>
      <c r="I15" s="6">
        <v>1</v>
      </c>
      <c r="J15" s="9"/>
      <c r="K15" s="9"/>
      <c r="L15" s="11">
        <v>42245</v>
      </c>
      <c r="M15" s="12"/>
      <c r="N15" s="9"/>
      <c r="O15" s="6">
        <v>5</v>
      </c>
      <c r="P15" s="6">
        <v>3</v>
      </c>
      <c r="Q15" s="6">
        <v>2</v>
      </c>
      <c r="R15" s="10"/>
      <c r="S15" s="9"/>
      <c r="T15" s="9"/>
    </row>
    <row r="16" spans="1:20" ht="53.25" customHeight="1" x14ac:dyDescent="0.25">
      <c r="A16" s="9">
        <v>4</v>
      </c>
      <c r="B16" s="33"/>
      <c r="C16" s="27" t="s">
        <v>39</v>
      </c>
      <c r="D16" s="10" t="s">
        <v>40</v>
      </c>
      <c r="E16" s="10" t="s">
        <v>41</v>
      </c>
      <c r="F16" s="10"/>
      <c r="G16" s="10" t="s">
        <v>42</v>
      </c>
      <c r="H16" s="28"/>
      <c r="I16" s="6"/>
      <c r="J16" s="9"/>
      <c r="K16" s="9"/>
      <c r="L16" s="11">
        <v>40050</v>
      </c>
      <c r="M16" s="12"/>
      <c r="N16" s="9"/>
      <c r="O16" s="6">
        <v>11</v>
      </c>
      <c r="P16" s="6"/>
      <c r="Q16" s="6">
        <v>6</v>
      </c>
      <c r="R16" s="10"/>
      <c r="S16" s="20" t="s">
        <v>43</v>
      </c>
      <c r="T16" s="9"/>
    </row>
    <row r="17" spans="1:20" ht="39.75" customHeight="1" x14ac:dyDescent="0.25">
      <c r="A17" s="9">
        <v>5</v>
      </c>
      <c r="B17" s="36"/>
      <c r="C17" s="9" t="s">
        <v>44</v>
      </c>
      <c r="D17" s="10" t="s">
        <v>45</v>
      </c>
      <c r="E17" s="10" t="s">
        <v>41</v>
      </c>
      <c r="F17" s="10"/>
      <c r="G17" s="10" t="s">
        <v>42</v>
      </c>
      <c r="H17" s="6">
        <f t="shared" si="0"/>
        <v>1</v>
      </c>
      <c r="I17" s="6">
        <v>1</v>
      </c>
      <c r="J17" s="9"/>
      <c r="K17" s="9"/>
      <c r="L17" s="11">
        <v>42176</v>
      </c>
      <c r="M17" s="12"/>
      <c r="N17" s="9"/>
      <c r="O17" s="6">
        <v>2</v>
      </c>
      <c r="P17" s="6"/>
      <c r="Q17" s="6"/>
      <c r="R17" s="10"/>
      <c r="S17" s="9"/>
      <c r="T17" s="9"/>
    </row>
    <row r="18" spans="1:20" x14ac:dyDescent="0.25">
      <c r="A18" s="9"/>
      <c r="B18" s="40" t="s">
        <v>46</v>
      </c>
      <c r="C18" s="41"/>
      <c r="D18" s="41"/>
      <c r="E18" s="41"/>
      <c r="F18" s="41"/>
      <c r="G18" s="42"/>
      <c r="H18" s="9">
        <f>SUM(H13:H17)</f>
        <v>4</v>
      </c>
      <c r="I18" s="9">
        <f>SUM(I13:I17)</f>
        <v>4</v>
      </c>
      <c r="J18" s="9">
        <f>SUM(J13:J17)</f>
        <v>0</v>
      </c>
      <c r="K18" s="9">
        <f>SUM(K13:K17)</f>
        <v>0</v>
      </c>
      <c r="L18" s="11"/>
      <c r="M18" s="12"/>
      <c r="N18" s="9"/>
      <c r="O18" s="6"/>
      <c r="P18" s="6"/>
      <c r="Q18" s="6"/>
      <c r="R18" s="10"/>
      <c r="S18" s="9"/>
      <c r="T18" s="9"/>
    </row>
    <row r="19" spans="1:20" ht="38.25" x14ac:dyDescent="0.25">
      <c r="A19" s="9">
        <v>1</v>
      </c>
      <c r="B19" s="32" t="s">
        <v>47</v>
      </c>
      <c r="C19" s="9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3">
        <f t="shared" si="0"/>
        <v>1.2222222222222223</v>
      </c>
      <c r="I19" s="13">
        <f>22/18</f>
        <v>1.2222222222222223</v>
      </c>
      <c r="J19" s="9"/>
      <c r="K19" s="9"/>
      <c r="L19" s="11">
        <v>37132</v>
      </c>
      <c r="M19" s="12"/>
      <c r="N19" s="9"/>
      <c r="O19" s="6">
        <v>24</v>
      </c>
      <c r="P19" s="6">
        <v>24</v>
      </c>
      <c r="Q19" s="6">
        <v>14</v>
      </c>
      <c r="R19" s="10"/>
      <c r="S19" s="9"/>
      <c r="T19" s="9"/>
    </row>
    <row r="20" spans="1:20" ht="57.75" customHeight="1" x14ac:dyDescent="0.25">
      <c r="A20" s="9">
        <v>2</v>
      </c>
      <c r="B20" s="33"/>
      <c r="C20" s="9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3">
        <f t="shared" si="0"/>
        <v>1.1666666666666667</v>
      </c>
      <c r="I20" s="13">
        <f>21/18</f>
        <v>1.1666666666666667</v>
      </c>
      <c r="J20" s="9"/>
      <c r="K20" s="9"/>
      <c r="L20" s="11">
        <v>35309</v>
      </c>
      <c r="M20" s="12"/>
      <c r="N20" s="9"/>
      <c r="O20" s="6">
        <v>32</v>
      </c>
      <c r="P20" s="6">
        <v>19</v>
      </c>
      <c r="Q20" s="6">
        <v>19</v>
      </c>
      <c r="R20" s="10" t="s">
        <v>58</v>
      </c>
      <c r="S20" s="9"/>
      <c r="T20" s="9"/>
    </row>
    <row r="21" spans="1:20" ht="108.75" customHeight="1" x14ac:dyDescent="0.25">
      <c r="A21" s="9">
        <v>3</v>
      </c>
      <c r="B21" s="33"/>
      <c r="C21" s="9" t="s">
        <v>27</v>
      </c>
      <c r="D21" s="10" t="s">
        <v>28</v>
      </c>
      <c r="E21" s="10" t="s">
        <v>29</v>
      </c>
      <c r="F21" s="10" t="s">
        <v>59</v>
      </c>
      <c r="G21" s="10" t="s">
        <v>60</v>
      </c>
      <c r="H21" s="13">
        <f t="shared" si="0"/>
        <v>0.5</v>
      </c>
      <c r="I21" s="14"/>
      <c r="J21" s="9">
        <f>9/18</f>
        <v>0.5</v>
      </c>
      <c r="K21" s="9"/>
      <c r="L21" s="11">
        <v>31654</v>
      </c>
      <c r="M21" s="12"/>
      <c r="N21" s="9"/>
      <c r="O21" s="6">
        <v>28</v>
      </c>
      <c r="P21" s="6">
        <v>28</v>
      </c>
      <c r="Q21" s="6">
        <v>28</v>
      </c>
      <c r="R21" s="10" t="s">
        <v>31</v>
      </c>
      <c r="S21" s="9"/>
      <c r="T21" s="9"/>
    </row>
    <row r="22" spans="1:20" ht="54.75" customHeight="1" x14ac:dyDescent="0.25">
      <c r="A22" s="9">
        <v>4</v>
      </c>
      <c r="B22" s="33"/>
      <c r="C22" s="20" t="s">
        <v>247</v>
      </c>
      <c r="D22" s="10" t="s">
        <v>61</v>
      </c>
      <c r="E22" s="10" t="s">
        <v>62</v>
      </c>
      <c r="F22" s="10" t="s">
        <v>241</v>
      </c>
      <c r="G22" s="10" t="s">
        <v>63</v>
      </c>
      <c r="H22" s="29"/>
      <c r="I22" s="29"/>
      <c r="J22" s="27"/>
      <c r="K22" s="27"/>
      <c r="L22" s="21">
        <v>40785</v>
      </c>
      <c r="M22" s="30"/>
      <c r="N22" s="27"/>
      <c r="O22" s="28">
        <v>4</v>
      </c>
      <c r="P22" s="28">
        <v>4</v>
      </c>
      <c r="Q22" s="28">
        <v>4</v>
      </c>
      <c r="R22" s="20"/>
      <c r="S22" s="20" t="s">
        <v>64</v>
      </c>
      <c r="T22" s="9"/>
    </row>
    <row r="23" spans="1:20" ht="29.45" customHeight="1" x14ac:dyDescent="0.25">
      <c r="A23" s="9">
        <v>5</v>
      </c>
      <c r="B23" s="33"/>
      <c r="C23" s="27" t="s">
        <v>65</v>
      </c>
      <c r="D23" s="20" t="s">
        <v>255</v>
      </c>
      <c r="E23" s="20" t="s">
        <v>62</v>
      </c>
      <c r="F23" s="20" t="s">
        <v>261</v>
      </c>
      <c r="G23" s="20" t="s">
        <v>254</v>
      </c>
      <c r="H23" s="29">
        <f>I23</f>
        <v>1.1111111111111112</v>
      </c>
      <c r="I23" s="29">
        <f>20/18</f>
        <v>1.1111111111111112</v>
      </c>
      <c r="J23" s="9"/>
      <c r="K23" s="9"/>
      <c r="L23" s="11">
        <v>42248</v>
      </c>
      <c r="M23" s="12"/>
      <c r="N23" s="9"/>
      <c r="O23" s="6">
        <v>8</v>
      </c>
      <c r="P23" s="6">
        <v>8</v>
      </c>
      <c r="Q23" s="6">
        <v>2</v>
      </c>
      <c r="R23" s="10"/>
      <c r="S23" s="9"/>
      <c r="T23" s="9"/>
    </row>
    <row r="24" spans="1:20" ht="55.5" customHeight="1" x14ac:dyDescent="0.25">
      <c r="A24" s="9">
        <v>6</v>
      </c>
      <c r="B24" s="33"/>
      <c r="C24" s="9" t="s">
        <v>66</v>
      </c>
      <c r="D24" s="10" t="s">
        <v>67</v>
      </c>
      <c r="E24" s="10" t="s">
        <v>237</v>
      </c>
      <c r="F24" s="10" t="s">
        <v>59</v>
      </c>
      <c r="G24" s="10" t="s">
        <v>68</v>
      </c>
      <c r="H24" s="13">
        <f t="shared" si="0"/>
        <v>1.1666666666666667</v>
      </c>
      <c r="I24" s="13">
        <f>21/18</f>
        <v>1.1666666666666667</v>
      </c>
      <c r="J24" s="9"/>
      <c r="K24" s="9"/>
      <c r="L24" s="11">
        <v>32413</v>
      </c>
      <c r="M24" s="12"/>
      <c r="N24" s="9"/>
      <c r="O24" s="6">
        <v>29</v>
      </c>
      <c r="P24" s="6">
        <v>28</v>
      </c>
      <c r="Q24" s="6">
        <v>26</v>
      </c>
      <c r="R24" s="10" t="s">
        <v>69</v>
      </c>
      <c r="S24" s="9"/>
      <c r="T24" s="9"/>
    </row>
    <row r="25" spans="1:20" ht="27.75" customHeight="1" x14ac:dyDescent="0.25">
      <c r="A25" s="9">
        <v>7</v>
      </c>
      <c r="B25" s="33"/>
      <c r="C25" s="27" t="s">
        <v>70</v>
      </c>
      <c r="D25" s="10" t="s">
        <v>71</v>
      </c>
      <c r="E25" s="10" t="s">
        <v>72</v>
      </c>
      <c r="F25" s="10" t="s">
        <v>73</v>
      </c>
      <c r="G25" s="10" t="s">
        <v>74</v>
      </c>
      <c r="H25" s="13">
        <v>1</v>
      </c>
      <c r="I25" s="4"/>
      <c r="J25" s="9"/>
      <c r="K25" s="14">
        <f>18/18</f>
        <v>1</v>
      </c>
      <c r="L25" s="11">
        <v>41953</v>
      </c>
      <c r="M25" s="12"/>
      <c r="N25" s="9"/>
      <c r="O25" s="6">
        <v>18</v>
      </c>
      <c r="P25" s="6">
        <v>14</v>
      </c>
      <c r="Q25" s="6" t="s">
        <v>248</v>
      </c>
      <c r="R25" s="10"/>
      <c r="S25" s="9"/>
      <c r="T25" s="9"/>
    </row>
    <row r="26" spans="1:20" ht="106.5" customHeight="1" x14ac:dyDescent="0.25">
      <c r="A26" s="9">
        <v>8</v>
      </c>
      <c r="B26" s="33"/>
      <c r="C26" s="9" t="s">
        <v>78</v>
      </c>
      <c r="D26" s="10" t="s">
        <v>79</v>
      </c>
      <c r="E26" s="10" t="s">
        <v>80</v>
      </c>
      <c r="F26" s="10" t="s">
        <v>81</v>
      </c>
      <c r="G26" s="10" t="s">
        <v>82</v>
      </c>
      <c r="H26" s="13">
        <v>1</v>
      </c>
      <c r="I26" s="13">
        <f>18/18</f>
        <v>1</v>
      </c>
      <c r="J26" s="9"/>
      <c r="K26" s="9"/>
      <c r="L26" s="11">
        <v>27988</v>
      </c>
      <c r="M26" s="12"/>
      <c r="N26" s="9"/>
      <c r="O26" s="6">
        <v>39</v>
      </c>
      <c r="P26" s="6">
        <v>39</v>
      </c>
      <c r="Q26" s="6">
        <v>39</v>
      </c>
      <c r="R26" s="10" t="s">
        <v>83</v>
      </c>
      <c r="S26" s="9"/>
      <c r="T26" s="9"/>
    </row>
    <row r="27" spans="1:20" ht="27" customHeight="1" x14ac:dyDescent="0.25">
      <c r="A27" s="9">
        <v>9</v>
      </c>
      <c r="B27" s="33"/>
      <c r="C27" s="9" t="s">
        <v>84</v>
      </c>
      <c r="D27" s="10" t="s">
        <v>85</v>
      </c>
      <c r="E27" s="10" t="s">
        <v>86</v>
      </c>
      <c r="F27" s="10" t="s">
        <v>73</v>
      </c>
      <c r="G27" s="10" t="s">
        <v>87</v>
      </c>
      <c r="H27" s="13">
        <f t="shared" si="0"/>
        <v>1</v>
      </c>
      <c r="I27" s="13">
        <f>18/18</f>
        <v>1</v>
      </c>
      <c r="J27" s="9"/>
      <c r="K27" s="9"/>
      <c r="L27" s="11">
        <v>41881</v>
      </c>
      <c r="M27" s="12"/>
      <c r="N27" s="9"/>
      <c r="O27" s="6">
        <v>2</v>
      </c>
      <c r="P27" s="6" t="s">
        <v>88</v>
      </c>
      <c r="Q27" s="6">
        <v>1</v>
      </c>
      <c r="R27" s="10"/>
      <c r="S27" s="9"/>
      <c r="T27" s="9"/>
    </row>
    <row r="28" spans="1:20" ht="38.25" customHeight="1" x14ac:dyDescent="0.25">
      <c r="A28" s="9">
        <v>10</v>
      </c>
      <c r="B28" s="33"/>
      <c r="C28" s="9" t="s">
        <v>89</v>
      </c>
      <c r="D28" s="10" t="s">
        <v>90</v>
      </c>
      <c r="E28" s="10" t="s">
        <v>34</v>
      </c>
      <c r="F28" s="10" t="s">
        <v>91</v>
      </c>
      <c r="G28" s="10" t="s">
        <v>92</v>
      </c>
      <c r="H28" s="13">
        <f t="shared" si="0"/>
        <v>1.2777777777777777</v>
      </c>
      <c r="I28" s="13">
        <f>23/18</f>
        <v>1.2777777777777777</v>
      </c>
      <c r="J28" s="9"/>
      <c r="K28" s="9"/>
      <c r="L28" s="11">
        <v>35746</v>
      </c>
      <c r="M28" s="12"/>
      <c r="N28" s="9"/>
      <c r="O28" s="6">
        <v>24</v>
      </c>
      <c r="P28" s="6">
        <v>24</v>
      </c>
      <c r="Q28" s="6">
        <v>16</v>
      </c>
      <c r="R28" s="10"/>
      <c r="S28" s="9"/>
      <c r="T28" s="9"/>
    </row>
    <row r="29" spans="1:20" ht="45.75" customHeight="1" x14ac:dyDescent="0.25">
      <c r="A29" s="9">
        <v>11</v>
      </c>
      <c r="B29" s="33"/>
      <c r="C29" s="9" t="s">
        <v>93</v>
      </c>
      <c r="D29" s="10" t="s">
        <v>94</v>
      </c>
      <c r="E29" s="10" t="s">
        <v>95</v>
      </c>
      <c r="F29" s="10" t="s">
        <v>56</v>
      </c>
      <c r="G29" s="10" t="s">
        <v>96</v>
      </c>
      <c r="H29" s="13">
        <f t="shared" si="0"/>
        <v>1.2222222222222223</v>
      </c>
      <c r="I29" s="13">
        <f>22/18</f>
        <v>1.2222222222222223</v>
      </c>
      <c r="J29" s="9"/>
      <c r="K29" s="9"/>
      <c r="L29" s="11">
        <v>33889</v>
      </c>
      <c r="M29" s="12"/>
      <c r="N29" s="9"/>
      <c r="O29" s="6">
        <v>36</v>
      </c>
      <c r="P29" s="6">
        <v>34</v>
      </c>
      <c r="Q29" s="6">
        <v>22</v>
      </c>
      <c r="R29" s="10" t="s">
        <v>97</v>
      </c>
      <c r="S29" s="9"/>
      <c r="T29" s="9"/>
    </row>
    <row r="30" spans="1:20" ht="51.75" customHeight="1" x14ac:dyDescent="0.25">
      <c r="A30" s="9">
        <v>12</v>
      </c>
      <c r="B30" s="33"/>
      <c r="C30" s="27" t="s">
        <v>98</v>
      </c>
      <c r="D30" s="10" t="s">
        <v>99</v>
      </c>
      <c r="E30" s="10" t="s">
        <v>29</v>
      </c>
      <c r="F30" s="10" t="s">
        <v>100</v>
      </c>
      <c r="G30" s="10" t="s">
        <v>101</v>
      </c>
      <c r="H30" s="13">
        <f t="shared" si="0"/>
        <v>1.1666666666666667</v>
      </c>
      <c r="I30" s="13">
        <f>21/18</f>
        <v>1.1666666666666667</v>
      </c>
      <c r="J30" s="9"/>
      <c r="K30" s="9"/>
      <c r="L30" s="11">
        <v>34634</v>
      </c>
      <c r="M30" s="12"/>
      <c r="N30" s="9"/>
      <c r="O30" s="6">
        <v>33</v>
      </c>
      <c r="P30" s="6">
        <v>31</v>
      </c>
      <c r="Q30" s="6">
        <v>23</v>
      </c>
      <c r="R30" s="10" t="s">
        <v>102</v>
      </c>
      <c r="S30" s="9"/>
      <c r="T30" s="9"/>
    </row>
    <row r="31" spans="1:20" ht="51" customHeight="1" x14ac:dyDescent="0.25">
      <c r="A31" s="9">
        <v>13</v>
      </c>
      <c r="B31" s="33"/>
      <c r="C31" s="9" t="s">
        <v>103</v>
      </c>
      <c r="D31" s="10" t="s">
        <v>104</v>
      </c>
      <c r="E31" s="10" t="s">
        <v>34</v>
      </c>
      <c r="F31" s="10" t="s">
        <v>105</v>
      </c>
      <c r="G31" s="10" t="s">
        <v>92</v>
      </c>
      <c r="H31" s="13">
        <f t="shared" si="0"/>
        <v>1.1111111111111112</v>
      </c>
      <c r="I31" s="13">
        <f>20/18</f>
        <v>1.1111111111111112</v>
      </c>
      <c r="J31" s="9"/>
      <c r="K31" s="9"/>
      <c r="L31" s="11">
        <v>32772</v>
      </c>
      <c r="M31" s="12"/>
      <c r="N31" s="9"/>
      <c r="O31" s="6">
        <v>38</v>
      </c>
      <c r="P31" s="6">
        <v>32</v>
      </c>
      <c r="Q31" s="6">
        <v>26</v>
      </c>
      <c r="R31" s="10" t="s">
        <v>106</v>
      </c>
      <c r="S31" s="9"/>
      <c r="T31" s="9"/>
    </row>
    <row r="32" spans="1:20" ht="41.25" customHeight="1" x14ac:dyDescent="0.25">
      <c r="A32" s="9">
        <v>14</v>
      </c>
      <c r="B32" s="33"/>
      <c r="C32" s="9" t="s">
        <v>107</v>
      </c>
      <c r="D32" s="10" t="s">
        <v>108</v>
      </c>
      <c r="E32" s="10" t="s">
        <v>34</v>
      </c>
      <c r="F32" s="10" t="s">
        <v>105</v>
      </c>
      <c r="G32" s="10" t="s">
        <v>92</v>
      </c>
      <c r="H32" s="13">
        <f t="shared" si="0"/>
        <v>1.1111111111111112</v>
      </c>
      <c r="I32" s="13">
        <f>20/18</f>
        <v>1.1111111111111112</v>
      </c>
      <c r="J32" s="9"/>
      <c r="K32" s="9"/>
      <c r="L32" s="11">
        <v>29441</v>
      </c>
      <c r="M32" s="12"/>
      <c r="N32" s="9"/>
      <c r="O32" s="6">
        <v>36</v>
      </c>
      <c r="P32" s="6">
        <v>35</v>
      </c>
      <c r="Q32" s="6">
        <v>35</v>
      </c>
      <c r="R32" s="10" t="s">
        <v>109</v>
      </c>
      <c r="S32" s="9"/>
      <c r="T32" s="9"/>
    </row>
    <row r="33" spans="1:20" ht="40.5" customHeight="1" x14ac:dyDescent="0.25">
      <c r="A33" s="9">
        <v>15</v>
      </c>
      <c r="B33" s="33"/>
      <c r="C33" s="27" t="s">
        <v>110</v>
      </c>
      <c r="D33" s="20" t="s">
        <v>253</v>
      </c>
      <c r="E33" s="10" t="s">
        <v>111</v>
      </c>
      <c r="F33" s="10" t="s">
        <v>241</v>
      </c>
      <c r="G33" s="10" t="s">
        <v>112</v>
      </c>
      <c r="H33" s="13">
        <f>I33+J33+K33</f>
        <v>1.1666666666666667</v>
      </c>
      <c r="I33" s="13">
        <f>21/18</f>
        <v>1.1666666666666667</v>
      </c>
      <c r="J33" s="9"/>
      <c r="K33" s="9"/>
      <c r="L33" s="11">
        <v>42247</v>
      </c>
      <c r="M33" s="12"/>
      <c r="N33" s="9"/>
      <c r="O33" s="6">
        <v>10</v>
      </c>
      <c r="P33" s="6">
        <v>4</v>
      </c>
      <c r="Q33" s="6">
        <v>2</v>
      </c>
      <c r="R33" s="10"/>
      <c r="S33" s="9"/>
      <c r="T33" s="9"/>
    </row>
    <row r="34" spans="1:20" ht="118.5" customHeight="1" x14ac:dyDescent="0.25">
      <c r="A34" s="9">
        <v>16</v>
      </c>
      <c r="B34" s="33"/>
      <c r="C34" s="9" t="s">
        <v>113</v>
      </c>
      <c r="D34" s="10" t="s">
        <v>114</v>
      </c>
      <c r="E34" s="10" t="s">
        <v>115</v>
      </c>
      <c r="F34" s="10" t="s">
        <v>81</v>
      </c>
      <c r="G34" s="10" t="s">
        <v>116</v>
      </c>
      <c r="H34" s="13">
        <f t="shared" si="0"/>
        <v>1.1666666666666667</v>
      </c>
      <c r="I34" s="13">
        <f>21/18</f>
        <v>1.1666666666666667</v>
      </c>
      <c r="J34" s="9"/>
      <c r="K34" s="9"/>
      <c r="L34" s="11">
        <v>30557</v>
      </c>
      <c r="M34" s="12"/>
      <c r="N34" s="9"/>
      <c r="O34" s="6">
        <v>39</v>
      </c>
      <c r="P34" s="6">
        <v>34</v>
      </c>
      <c r="Q34" s="6">
        <v>32</v>
      </c>
      <c r="R34" s="10" t="s">
        <v>117</v>
      </c>
      <c r="S34" s="9"/>
      <c r="T34" s="9"/>
    </row>
    <row r="35" spans="1:20" ht="41.25" customHeight="1" x14ac:dyDescent="0.25">
      <c r="A35" s="9">
        <v>17</v>
      </c>
      <c r="B35" s="33"/>
      <c r="C35" s="27" t="s">
        <v>118</v>
      </c>
      <c r="D35" s="10" t="s">
        <v>119</v>
      </c>
      <c r="E35" s="10" t="s">
        <v>120</v>
      </c>
      <c r="F35" s="10" t="s">
        <v>105</v>
      </c>
      <c r="G35" s="10" t="s">
        <v>82</v>
      </c>
      <c r="H35" s="13">
        <f t="shared" si="0"/>
        <v>1.3333333333333333</v>
      </c>
      <c r="I35" s="13">
        <f>24/18</f>
        <v>1.3333333333333333</v>
      </c>
      <c r="J35" s="9"/>
      <c r="K35" s="9"/>
      <c r="L35" s="11">
        <v>34627</v>
      </c>
      <c r="M35" s="12"/>
      <c r="N35" s="9"/>
      <c r="O35" s="6">
        <v>28</v>
      </c>
      <c r="P35" s="6">
        <v>24</v>
      </c>
      <c r="Q35" s="6">
        <v>21</v>
      </c>
      <c r="R35" s="10"/>
      <c r="S35" s="9"/>
      <c r="T35" s="9"/>
    </row>
    <row r="36" spans="1:20" ht="132" customHeight="1" x14ac:dyDescent="0.25">
      <c r="A36" s="9">
        <v>18</v>
      </c>
      <c r="B36" s="33"/>
      <c r="C36" s="9" t="s">
        <v>121</v>
      </c>
      <c r="D36" s="10" t="s">
        <v>122</v>
      </c>
      <c r="E36" s="10" t="s">
        <v>123</v>
      </c>
      <c r="F36" s="10" t="s">
        <v>100</v>
      </c>
      <c r="G36" s="10" t="s">
        <v>124</v>
      </c>
      <c r="H36" s="13">
        <f t="shared" si="0"/>
        <v>1</v>
      </c>
      <c r="I36" s="13">
        <f>18/18</f>
        <v>1</v>
      </c>
      <c r="J36" s="9"/>
      <c r="K36" s="9"/>
      <c r="L36" s="11">
        <v>36404</v>
      </c>
      <c r="M36" s="12"/>
      <c r="N36" s="9"/>
      <c r="O36" s="6">
        <v>30</v>
      </c>
      <c r="P36" s="6">
        <v>30</v>
      </c>
      <c r="Q36" s="6">
        <v>16</v>
      </c>
      <c r="R36" s="10"/>
      <c r="S36" s="10" t="s">
        <v>125</v>
      </c>
      <c r="T36" s="9"/>
    </row>
    <row r="37" spans="1:20" ht="56.25" customHeight="1" x14ac:dyDescent="0.25">
      <c r="A37" s="9">
        <v>19</v>
      </c>
      <c r="B37" s="33"/>
      <c r="C37" s="27" t="s">
        <v>126</v>
      </c>
      <c r="D37" s="10" t="s">
        <v>127</v>
      </c>
      <c r="E37" s="10" t="s">
        <v>128</v>
      </c>
      <c r="F37" s="10" t="s">
        <v>51</v>
      </c>
      <c r="G37" s="10" t="s">
        <v>129</v>
      </c>
      <c r="H37" s="13">
        <f t="shared" si="0"/>
        <v>1.2222222222222223</v>
      </c>
      <c r="I37" s="13">
        <f>22/18</f>
        <v>1.2222222222222223</v>
      </c>
      <c r="J37" s="9"/>
      <c r="K37" s="9"/>
      <c r="L37" s="11">
        <v>29511</v>
      </c>
      <c r="M37" s="12"/>
      <c r="N37" s="9"/>
      <c r="O37" s="6">
        <v>30</v>
      </c>
      <c r="P37" s="6">
        <v>29</v>
      </c>
      <c r="Q37" s="6">
        <v>16</v>
      </c>
      <c r="R37" s="10" t="s">
        <v>130</v>
      </c>
      <c r="S37" s="9"/>
      <c r="T37" s="9"/>
    </row>
    <row r="38" spans="1:20" ht="39.75" customHeight="1" x14ac:dyDescent="0.25">
      <c r="A38" s="9">
        <v>20</v>
      </c>
      <c r="B38" s="33"/>
      <c r="C38" s="9" t="s">
        <v>131</v>
      </c>
      <c r="D38" s="10" t="s">
        <v>132</v>
      </c>
      <c r="E38" s="10" t="s">
        <v>55</v>
      </c>
      <c r="F38" s="10" t="s">
        <v>100</v>
      </c>
      <c r="G38" s="10" t="s">
        <v>116</v>
      </c>
      <c r="H38" s="13">
        <f t="shared" si="0"/>
        <v>1.1111111111111112</v>
      </c>
      <c r="I38" s="13">
        <f>20/18</f>
        <v>1.1111111111111112</v>
      </c>
      <c r="J38" s="9"/>
      <c r="K38" s="9"/>
      <c r="L38" s="11">
        <v>33914</v>
      </c>
      <c r="M38" s="12"/>
      <c r="N38" s="9"/>
      <c r="O38" s="6">
        <v>21</v>
      </c>
      <c r="P38" s="6">
        <v>21</v>
      </c>
      <c r="Q38" s="6">
        <v>21</v>
      </c>
      <c r="R38" s="10"/>
      <c r="S38" s="9"/>
      <c r="T38" s="9"/>
    </row>
    <row r="39" spans="1:20" ht="41.25" customHeight="1" x14ac:dyDescent="0.25">
      <c r="A39" s="9">
        <v>21</v>
      </c>
      <c r="B39" s="33"/>
      <c r="C39" s="9" t="s">
        <v>133</v>
      </c>
      <c r="D39" s="10" t="s">
        <v>134</v>
      </c>
      <c r="E39" s="10" t="s">
        <v>34</v>
      </c>
      <c r="F39" s="10" t="s">
        <v>135</v>
      </c>
      <c r="G39" s="10" t="s">
        <v>92</v>
      </c>
      <c r="H39" s="13">
        <f t="shared" si="0"/>
        <v>1.0555555555555556</v>
      </c>
      <c r="I39" s="13">
        <f>19/18</f>
        <v>1.0555555555555556</v>
      </c>
      <c r="J39" s="9"/>
      <c r="K39" s="9"/>
      <c r="L39" s="11">
        <v>32385</v>
      </c>
      <c r="M39" s="12"/>
      <c r="N39" s="9"/>
      <c r="O39" s="6">
        <v>31</v>
      </c>
      <c r="P39" s="6">
        <v>31</v>
      </c>
      <c r="Q39" s="6">
        <v>27</v>
      </c>
      <c r="R39" s="10" t="s">
        <v>136</v>
      </c>
      <c r="S39" s="9"/>
      <c r="T39" s="9"/>
    </row>
    <row r="40" spans="1:20" ht="84.75" customHeight="1" x14ac:dyDescent="0.25">
      <c r="A40" s="9">
        <v>22</v>
      </c>
      <c r="B40" s="33"/>
      <c r="C40" s="9" t="s">
        <v>256</v>
      </c>
      <c r="D40" s="22" t="s">
        <v>257</v>
      </c>
      <c r="E40" s="22" t="s">
        <v>111</v>
      </c>
      <c r="F40" s="22" t="s">
        <v>135</v>
      </c>
      <c r="G40" s="22" t="s">
        <v>112</v>
      </c>
      <c r="H40" s="23"/>
      <c r="I40" s="23"/>
      <c r="J40" s="24"/>
      <c r="K40" s="24"/>
      <c r="L40" s="26">
        <v>32748</v>
      </c>
      <c r="M40" s="25"/>
      <c r="N40" s="24"/>
      <c r="O40" s="24">
        <v>29</v>
      </c>
      <c r="P40" s="24">
        <v>27</v>
      </c>
      <c r="Q40" s="24">
        <v>26</v>
      </c>
      <c r="R40" s="22" t="s">
        <v>258</v>
      </c>
      <c r="S40" s="10" t="s">
        <v>259</v>
      </c>
      <c r="T40" s="9"/>
    </row>
    <row r="41" spans="1:20" ht="38.25" customHeight="1" x14ac:dyDescent="0.25">
      <c r="A41" s="9">
        <v>23</v>
      </c>
      <c r="B41" s="33"/>
      <c r="C41" s="9" t="s">
        <v>178</v>
      </c>
      <c r="D41" s="10" t="s">
        <v>137</v>
      </c>
      <c r="E41" s="10" t="s">
        <v>138</v>
      </c>
      <c r="F41" s="10" t="s">
        <v>73</v>
      </c>
      <c r="G41" s="10" t="s">
        <v>139</v>
      </c>
      <c r="H41" s="13">
        <f>I41</f>
        <v>1</v>
      </c>
      <c r="I41" s="13">
        <f>18/18</f>
        <v>1</v>
      </c>
      <c r="J41" s="9"/>
      <c r="K41" s="9"/>
      <c r="L41" s="11">
        <v>42247</v>
      </c>
      <c r="M41" s="12"/>
      <c r="N41" s="9"/>
      <c r="O41" s="6"/>
      <c r="P41" s="6"/>
      <c r="Q41" s="6"/>
      <c r="R41" s="10"/>
      <c r="S41" s="10"/>
      <c r="T41" s="9"/>
    </row>
    <row r="42" spans="1:20" ht="66.75" customHeight="1" x14ac:dyDescent="0.25">
      <c r="A42" s="9">
        <v>24</v>
      </c>
      <c r="B42" s="33"/>
      <c r="C42" s="55" t="s">
        <v>140</v>
      </c>
      <c r="D42" s="56" t="s">
        <v>141</v>
      </c>
      <c r="E42" s="56" t="s">
        <v>142</v>
      </c>
      <c r="F42" s="56" t="s">
        <v>143</v>
      </c>
      <c r="G42" s="56" t="s">
        <v>144</v>
      </c>
      <c r="H42" s="57"/>
      <c r="I42" s="57"/>
      <c r="J42" s="27"/>
      <c r="K42" s="27"/>
      <c r="L42" s="21"/>
      <c r="M42" s="30"/>
      <c r="N42" s="27"/>
      <c r="O42" s="28"/>
      <c r="P42" s="28"/>
      <c r="Q42" s="28"/>
      <c r="R42" s="20"/>
      <c r="S42" s="20" t="s">
        <v>145</v>
      </c>
      <c r="T42" s="9"/>
    </row>
    <row r="43" spans="1:20" ht="40.5" customHeight="1" x14ac:dyDescent="0.25">
      <c r="A43" s="9">
        <v>25</v>
      </c>
      <c r="B43" s="33"/>
      <c r="C43" s="55" t="s">
        <v>146</v>
      </c>
      <c r="D43" s="56" t="s">
        <v>147</v>
      </c>
      <c r="E43" s="56" t="s">
        <v>148</v>
      </c>
      <c r="F43" s="56" t="s">
        <v>73</v>
      </c>
      <c r="G43" s="56" t="s">
        <v>149</v>
      </c>
      <c r="H43" s="57">
        <f t="shared" si="0"/>
        <v>1.0555555555555556</v>
      </c>
      <c r="I43" s="57">
        <f>19/18</f>
        <v>1.0555555555555556</v>
      </c>
      <c r="J43" s="27"/>
      <c r="K43" s="27"/>
      <c r="L43" s="21">
        <v>41648</v>
      </c>
      <c r="M43" s="30"/>
      <c r="N43" s="27"/>
      <c r="O43" s="28">
        <v>3</v>
      </c>
      <c r="P43" s="28">
        <v>2</v>
      </c>
      <c r="Q43" s="28">
        <v>1</v>
      </c>
      <c r="R43" s="20"/>
      <c r="S43" s="27"/>
      <c r="T43" s="9"/>
    </row>
    <row r="44" spans="1:20" ht="40.5" customHeight="1" x14ac:dyDescent="0.25">
      <c r="A44" s="9">
        <v>26</v>
      </c>
      <c r="B44" s="16"/>
      <c r="C44" s="9" t="s">
        <v>32</v>
      </c>
      <c r="D44" s="10" t="s">
        <v>33</v>
      </c>
      <c r="E44" s="10" t="s">
        <v>34</v>
      </c>
      <c r="F44" s="20" t="s">
        <v>73</v>
      </c>
      <c r="G44" s="10" t="s">
        <v>239</v>
      </c>
      <c r="H44" s="6">
        <f t="shared" si="0"/>
        <v>0.5</v>
      </c>
      <c r="I44" s="6"/>
      <c r="J44" s="9">
        <f>9/18</f>
        <v>0.5</v>
      </c>
      <c r="K44" s="9"/>
      <c r="L44" s="11">
        <v>41921</v>
      </c>
      <c r="M44" s="12"/>
      <c r="N44" s="9"/>
      <c r="O44" s="6">
        <v>25</v>
      </c>
      <c r="P44" s="6">
        <v>25</v>
      </c>
      <c r="Q44" s="6">
        <v>25</v>
      </c>
      <c r="R44" s="10"/>
      <c r="S44" s="9"/>
      <c r="T44" s="9"/>
    </row>
    <row r="45" spans="1:20" ht="41.25" customHeight="1" x14ac:dyDescent="0.25">
      <c r="A45" s="9">
        <v>27</v>
      </c>
      <c r="B45" s="16"/>
      <c r="C45" s="9" t="s">
        <v>37</v>
      </c>
      <c r="D45" s="10" t="s">
        <v>38</v>
      </c>
      <c r="E45" s="10" t="s">
        <v>236</v>
      </c>
      <c r="F45" s="10" t="s">
        <v>241</v>
      </c>
      <c r="G45" s="10" t="s">
        <v>238</v>
      </c>
      <c r="H45" s="6">
        <f t="shared" si="0"/>
        <v>0.5</v>
      </c>
      <c r="I45" s="6"/>
      <c r="J45" s="9">
        <f>9/18</f>
        <v>0.5</v>
      </c>
      <c r="K45" s="9"/>
      <c r="L45" s="11">
        <v>41935</v>
      </c>
      <c r="M45" s="12"/>
      <c r="N45" s="9"/>
      <c r="O45" s="6">
        <v>5</v>
      </c>
      <c r="P45" s="6">
        <v>3</v>
      </c>
      <c r="Q45" s="6">
        <v>2</v>
      </c>
      <c r="R45" s="10"/>
      <c r="S45" s="9"/>
      <c r="T45" s="9"/>
    </row>
    <row r="46" spans="1:20" ht="51" customHeight="1" x14ac:dyDescent="0.25">
      <c r="A46" s="9">
        <v>28</v>
      </c>
      <c r="B46" s="16"/>
      <c r="C46" s="9" t="s">
        <v>150</v>
      </c>
      <c r="D46" s="10" t="s">
        <v>151</v>
      </c>
      <c r="E46" s="10" t="s">
        <v>152</v>
      </c>
      <c r="F46" s="10" t="s">
        <v>73</v>
      </c>
      <c r="G46" s="15" t="s">
        <v>240</v>
      </c>
      <c r="H46" s="57">
        <f t="shared" si="0"/>
        <v>0.55555555555555558</v>
      </c>
      <c r="I46" s="6"/>
      <c r="J46" s="14">
        <f>10/18</f>
        <v>0.55555555555555558</v>
      </c>
      <c r="K46" s="9"/>
      <c r="L46" s="11">
        <v>41883</v>
      </c>
      <c r="M46" s="12"/>
      <c r="N46" s="9"/>
      <c r="O46" s="6">
        <v>28</v>
      </c>
      <c r="P46" s="6">
        <v>3</v>
      </c>
      <c r="Q46" s="6">
        <v>20</v>
      </c>
      <c r="R46" s="10"/>
      <c r="S46" s="9"/>
      <c r="T46" s="9"/>
    </row>
    <row r="47" spans="1:20" x14ac:dyDescent="0.25">
      <c r="A47" s="9"/>
      <c r="B47" s="31" t="s">
        <v>153</v>
      </c>
      <c r="C47" s="31"/>
      <c r="D47" s="31"/>
      <c r="E47" s="31"/>
      <c r="F47" s="31"/>
      <c r="G47" s="31"/>
      <c r="H47" s="13">
        <f>SUM(H19:H46)</f>
        <v>25.722222222222225</v>
      </c>
      <c r="I47" s="13">
        <f>SUM(I19:I46)</f>
        <v>22.666666666666668</v>
      </c>
      <c r="J47" s="14">
        <f>SUM(J19:J46)</f>
        <v>2.0555555555555554</v>
      </c>
      <c r="K47" s="14">
        <f>SUM(K19:K46)</f>
        <v>1</v>
      </c>
      <c r="L47" s="11"/>
      <c r="M47" s="12"/>
      <c r="N47" s="9"/>
      <c r="O47" s="6"/>
      <c r="P47" s="6"/>
      <c r="Q47" s="6"/>
      <c r="R47" s="10"/>
      <c r="S47" s="9"/>
      <c r="T47" s="9"/>
    </row>
    <row r="48" spans="1:20" ht="26.25" customHeight="1" x14ac:dyDescent="0.25">
      <c r="A48" s="9">
        <v>1</v>
      </c>
      <c r="B48" s="32" t="s">
        <v>154</v>
      </c>
      <c r="C48" s="9" t="s">
        <v>103</v>
      </c>
      <c r="D48" s="10" t="s">
        <v>104</v>
      </c>
      <c r="E48" s="10" t="s">
        <v>34</v>
      </c>
      <c r="F48" s="10" t="s">
        <v>73</v>
      </c>
      <c r="G48" s="10" t="s">
        <v>155</v>
      </c>
      <c r="H48" s="6">
        <f t="shared" si="0"/>
        <v>0.5</v>
      </c>
      <c r="I48" s="6"/>
      <c r="J48" s="9">
        <v>0.5</v>
      </c>
      <c r="K48" s="9"/>
      <c r="L48" s="11"/>
      <c r="M48" s="12"/>
      <c r="N48" s="9"/>
      <c r="O48" s="6">
        <v>38</v>
      </c>
      <c r="P48" s="6">
        <v>32</v>
      </c>
      <c r="Q48" s="6">
        <v>26</v>
      </c>
      <c r="R48" s="10"/>
      <c r="S48" s="10"/>
      <c r="T48" s="9"/>
    </row>
    <row r="49" spans="1:20" ht="79.5" customHeight="1" x14ac:dyDescent="0.25">
      <c r="A49" s="9">
        <v>2</v>
      </c>
      <c r="B49" s="33"/>
      <c r="C49" s="9" t="s">
        <v>75</v>
      </c>
      <c r="D49" s="10" t="s">
        <v>76</v>
      </c>
      <c r="E49" s="10" t="s">
        <v>77</v>
      </c>
      <c r="F49" s="10" t="s">
        <v>73</v>
      </c>
      <c r="G49" s="10" t="s">
        <v>156</v>
      </c>
      <c r="H49" s="6">
        <f t="shared" si="0"/>
        <v>1</v>
      </c>
      <c r="I49" s="6">
        <v>1</v>
      </c>
      <c r="J49" s="9"/>
      <c r="K49" s="9"/>
      <c r="L49" s="11">
        <v>41881</v>
      </c>
      <c r="M49" s="12"/>
      <c r="N49" s="9"/>
      <c r="O49" s="6" t="s">
        <v>157</v>
      </c>
      <c r="P49" s="6" t="s">
        <v>158</v>
      </c>
      <c r="Q49" s="6">
        <v>1</v>
      </c>
      <c r="R49" s="10"/>
      <c r="S49" s="9"/>
      <c r="T49" s="9"/>
    </row>
    <row r="50" spans="1:20" ht="39" customHeight="1" x14ac:dyDescent="0.25">
      <c r="A50" s="9">
        <v>3</v>
      </c>
      <c r="B50" s="33"/>
      <c r="C50" s="9" t="s">
        <v>159</v>
      </c>
      <c r="D50" s="10" t="s">
        <v>160</v>
      </c>
      <c r="E50" s="10" t="s">
        <v>161</v>
      </c>
      <c r="F50" s="10" t="s">
        <v>260</v>
      </c>
      <c r="G50" s="10" t="s">
        <v>162</v>
      </c>
      <c r="H50" s="6">
        <f t="shared" si="0"/>
        <v>1</v>
      </c>
      <c r="I50" s="6">
        <v>1</v>
      </c>
      <c r="J50" s="9"/>
      <c r="K50" s="9"/>
      <c r="L50" s="11">
        <v>41593</v>
      </c>
      <c r="M50" s="12"/>
      <c r="N50" s="9"/>
      <c r="O50" s="6">
        <v>40</v>
      </c>
      <c r="P50" s="6">
        <v>5</v>
      </c>
      <c r="Q50" s="6">
        <v>2</v>
      </c>
      <c r="R50" s="10"/>
      <c r="S50" s="9"/>
      <c r="T50" s="9"/>
    </row>
    <row r="51" spans="1:20" x14ac:dyDescent="0.25">
      <c r="A51" s="9">
        <v>4</v>
      </c>
      <c r="B51" s="33"/>
      <c r="C51" s="9" t="s">
        <v>163</v>
      </c>
      <c r="D51" s="10"/>
      <c r="E51" s="10"/>
      <c r="F51" s="10" t="s">
        <v>73</v>
      </c>
      <c r="G51" s="10" t="s">
        <v>162</v>
      </c>
      <c r="H51" s="6">
        <f t="shared" si="0"/>
        <v>0.7</v>
      </c>
      <c r="I51" s="6">
        <v>0.7</v>
      </c>
      <c r="J51" s="9"/>
      <c r="K51" s="9"/>
      <c r="L51" s="11">
        <v>41902</v>
      </c>
      <c r="M51" s="12"/>
      <c r="N51" s="9"/>
      <c r="O51" s="6">
        <v>32</v>
      </c>
      <c r="P51" s="6">
        <v>1</v>
      </c>
      <c r="Q51" s="6">
        <v>1</v>
      </c>
      <c r="R51" s="10"/>
      <c r="S51" s="9"/>
      <c r="T51" s="9"/>
    </row>
    <row r="52" spans="1:20" x14ac:dyDescent="0.25">
      <c r="A52" s="9">
        <v>5</v>
      </c>
      <c r="B52" s="33"/>
      <c r="C52" s="9" t="s">
        <v>164</v>
      </c>
      <c r="D52" s="10"/>
      <c r="E52" s="10"/>
      <c r="F52" s="10" t="s">
        <v>73</v>
      </c>
      <c r="G52" s="10" t="s">
        <v>162</v>
      </c>
      <c r="H52" s="6">
        <f t="shared" si="0"/>
        <v>0.3</v>
      </c>
      <c r="I52" s="6">
        <v>0.3</v>
      </c>
      <c r="J52" s="9"/>
      <c r="K52" s="9"/>
      <c r="L52" s="11">
        <v>41913</v>
      </c>
      <c r="M52" s="12"/>
      <c r="N52" s="9"/>
      <c r="O52" s="6"/>
      <c r="P52" s="6" t="s">
        <v>249</v>
      </c>
      <c r="Q52" s="6" t="s">
        <v>250</v>
      </c>
      <c r="R52" s="10"/>
      <c r="S52" s="9"/>
      <c r="T52" s="9"/>
    </row>
    <row r="53" spans="1:20" ht="27.75" customHeight="1" x14ac:dyDescent="0.25">
      <c r="A53" s="9">
        <v>6</v>
      </c>
      <c r="B53" s="33"/>
      <c r="C53" s="9" t="s">
        <v>165</v>
      </c>
      <c r="D53" s="10" t="s">
        <v>166</v>
      </c>
      <c r="E53" s="10" t="s">
        <v>167</v>
      </c>
      <c r="F53" s="10" t="s">
        <v>260</v>
      </c>
      <c r="G53" s="10" t="s">
        <v>162</v>
      </c>
      <c r="H53" s="6">
        <f t="shared" si="0"/>
        <v>1</v>
      </c>
      <c r="I53" s="6">
        <v>1</v>
      </c>
      <c r="J53" s="9"/>
      <c r="K53" s="9"/>
      <c r="L53" s="11">
        <v>41503</v>
      </c>
      <c r="M53" s="12"/>
      <c r="N53" s="9"/>
      <c r="O53" s="6">
        <v>7</v>
      </c>
      <c r="P53" s="6">
        <v>1</v>
      </c>
      <c r="Q53" s="6">
        <v>1</v>
      </c>
      <c r="R53" s="10"/>
      <c r="S53" s="9"/>
      <c r="T53" s="9"/>
    </row>
    <row r="54" spans="1:20" ht="28.5" customHeight="1" x14ac:dyDescent="0.25">
      <c r="A54" s="9">
        <v>7</v>
      </c>
      <c r="B54" s="33"/>
      <c r="C54" s="9" t="s">
        <v>168</v>
      </c>
      <c r="D54" s="10" t="s">
        <v>169</v>
      </c>
      <c r="E54" s="10" t="s">
        <v>170</v>
      </c>
      <c r="F54" s="10" t="s">
        <v>241</v>
      </c>
      <c r="G54" s="10" t="s">
        <v>162</v>
      </c>
      <c r="H54" s="6">
        <f t="shared" si="0"/>
        <v>1</v>
      </c>
      <c r="I54" s="6">
        <v>1</v>
      </c>
      <c r="J54" s="9"/>
      <c r="K54" s="9"/>
      <c r="L54" s="11">
        <v>42250</v>
      </c>
      <c r="M54" s="12"/>
      <c r="N54" s="9"/>
      <c r="O54" s="6">
        <v>18</v>
      </c>
      <c r="P54" s="6"/>
      <c r="Q54" s="6">
        <v>11</v>
      </c>
      <c r="R54" s="10"/>
      <c r="S54" s="9"/>
      <c r="T54" s="9"/>
    </row>
    <row r="55" spans="1:20" ht="26.25" customHeight="1" x14ac:dyDescent="0.25">
      <c r="A55" s="9">
        <v>8</v>
      </c>
      <c r="B55" s="33"/>
      <c r="C55" s="9" t="s">
        <v>65</v>
      </c>
      <c r="D55" s="10" t="s">
        <v>244</v>
      </c>
      <c r="E55" s="10" t="s">
        <v>245</v>
      </c>
      <c r="G55" s="10" t="s">
        <v>171</v>
      </c>
      <c r="H55" s="6">
        <f t="shared" si="0"/>
        <v>0.5</v>
      </c>
      <c r="I55" s="6"/>
      <c r="J55" s="9">
        <f>0.5</f>
        <v>0.5</v>
      </c>
      <c r="K55" s="9"/>
      <c r="L55" s="11"/>
      <c r="M55" s="12"/>
      <c r="N55" s="9"/>
      <c r="O55" s="6">
        <v>11</v>
      </c>
      <c r="P55" s="6">
        <v>11</v>
      </c>
      <c r="Q55" s="6">
        <v>2</v>
      </c>
      <c r="R55" s="10"/>
      <c r="S55" s="9"/>
      <c r="T55" s="9"/>
    </row>
    <row r="56" spans="1:20" ht="64.5" customHeight="1" x14ac:dyDescent="0.25">
      <c r="A56" s="9">
        <v>9</v>
      </c>
      <c r="B56" s="58"/>
      <c r="C56" s="27" t="s">
        <v>172</v>
      </c>
      <c r="D56" s="20" t="s">
        <v>173</v>
      </c>
      <c r="E56" s="20" t="s">
        <v>34</v>
      </c>
      <c r="F56" s="20" t="s">
        <v>73</v>
      </c>
      <c r="G56" s="20" t="s">
        <v>156</v>
      </c>
      <c r="H56" s="28"/>
      <c r="I56" s="28"/>
      <c r="J56" s="27"/>
      <c r="K56" s="27"/>
      <c r="L56" s="21">
        <v>41172</v>
      </c>
      <c r="M56" s="30"/>
      <c r="N56" s="27"/>
      <c r="O56" s="28"/>
      <c r="P56" s="28"/>
      <c r="Q56" s="28"/>
      <c r="R56" s="20"/>
      <c r="S56" s="20" t="s">
        <v>174</v>
      </c>
      <c r="T56" s="9"/>
    </row>
    <row r="57" spans="1:20" ht="42.75" customHeight="1" x14ac:dyDescent="0.25">
      <c r="A57" s="9">
        <v>10</v>
      </c>
      <c r="B57" s="58"/>
      <c r="C57" s="27" t="s">
        <v>150</v>
      </c>
      <c r="D57" s="20" t="s">
        <v>151</v>
      </c>
      <c r="E57" s="20" t="s">
        <v>152</v>
      </c>
      <c r="F57" s="20" t="s">
        <v>241</v>
      </c>
      <c r="G57" s="20" t="s">
        <v>175</v>
      </c>
      <c r="H57" s="28">
        <f t="shared" si="0"/>
        <v>1</v>
      </c>
      <c r="I57" s="28">
        <v>1</v>
      </c>
      <c r="J57" s="27"/>
      <c r="K57" s="27"/>
      <c r="L57" s="21">
        <v>35725</v>
      </c>
      <c r="M57" s="30"/>
      <c r="N57" s="27"/>
      <c r="O57" s="28">
        <v>28</v>
      </c>
      <c r="P57" s="28">
        <v>3</v>
      </c>
      <c r="Q57" s="28">
        <v>20</v>
      </c>
      <c r="R57" s="20"/>
      <c r="S57" s="27"/>
      <c r="T57" s="9"/>
    </row>
    <row r="58" spans="1:20" x14ac:dyDescent="0.25">
      <c r="A58" s="9"/>
      <c r="B58" s="59" t="s">
        <v>176</v>
      </c>
      <c r="C58" s="59"/>
      <c r="D58" s="59"/>
      <c r="E58" s="59"/>
      <c r="F58" s="59"/>
      <c r="G58" s="59"/>
      <c r="H58" s="28">
        <f>SUM(H48:H57)</f>
        <v>7</v>
      </c>
      <c r="I58" s="28">
        <f>SUM(I48:I57)</f>
        <v>6</v>
      </c>
      <c r="J58" s="27">
        <f>SUM(J48:J57)</f>
        <v>1</v>
      </c>
      <c r="K58" s="27">
        <f>SUM(K48:K57)</f>
        <v>0</v>
      </c>
      <c r="L58" s="21"/>
      <c r="M58" s="30"/>
      <c r="N58" s="27"/>
      <c r="O58" s="28"/>
      <c r="P58" s="28"/>
      <c r="Q58" s="28"/>
      <c r="R58" s="20"/>
      <c r="S58" s="27"/>
      <c r="T58" s="9"/>
    </row>
    <row r="59" spans="1:20" ht="39.75" customHeight="1" x14ac:dyDescent="0.25">
      <c r="A59" s="9">
        <v>1</v>
      </c>
      <c r="B59" s="60" t="s">
        <v>177</v>
      </c>
      <c r="C59" s="27" t="s">
        <v>178</v>
      </c>
      <c r="D59" s="20" t="s">
        <v>137</v>
      </c>
      <c r="E59" s="20" t="s">
        <v>138</v>
      </c>
      <c r="F59" s="20"/>
      <c r="G59" s="20" t="s">
        <v>179</v>
      </c>
      <c r="H59" s="28">
        <f t="shared" si="0"/>
        <v>0.5</v>
      </c>
      <c r="I59" s="28"/>
      <c r="J59" s="27">
        <v>0.5</v>
      </c>
      <c r="K59" s="27"/>
      <c r="L59" s="21">
        <v>42248</v>
      </c>
      <c r="M59" s="30"/>
      <c r="N59" s="27"/>
      <c r="O59" s="28"/>
      <c r="P59" s="28"/>
      <c r="Q59" s="28"/>
      <c r="R59" s="20"/>
      <c r="S59" s="27"/>
      <c r="T59" s="9"/>
    </row>
    <row r="60" spans="1:20" ht="39.75" customHeight="1" x14ac:dyDescent="0.25">
      <c r="A60" s="9">
        <v>2</v>
      </c>
      <c r="B60" s="60"/>
      <c r="C60" s="27" t="s">
        <v>118</v>
      </c>
      <c r="D60" s="20" t="s">
        <v>119</v>
      </c>
      <c r="E60" s="20" t="s">
        <v>120</v>
      </c>
      <c r="F60" s="20" t="s">
        <v>105</v>
      </c>
      <c r="G60" s="20" t="s">
        <v>179</v>
      </c>
      <c r="H60" s="57">
        <f t="shared" ref="H60" si="1">I60+J60+K60</f>
        <v>0.5</v>
      </c>
      <c r="I60" s="57"/>
      <c r="J60" s="27">
        <v>0.5</v>
      </c>
      <c r="K60" s="27"/>
      <c r="L60" s="61">
        <v>40812</v>
      </c>
      <c r="M60" s="30"/>
      <c r="N60" s="27"/>
      <c r="O60" s="28">
        <v>28</v>
      </c>
      <c r="P60" s="28">
        <v>24</v>
      </c>
      <c r="Q60" s="28">
        <v>21</v>
      </c>
      <c r="R60" s="20"/>
      <c r="S60" s="27"/>
      <c r="T60" s="9"/>
    </row>
    <row r="61" spans="1:20" ht="28.5" customHeight="1" x14ac:dyDescent="0.25">
      <c r="A61" s="9">
        <v>3</v>
      </c>
      <c r="B61" s="60"/>
      <c r="C61" s="27" t="s">
        <v>180</v>
      </c>
      <c r="D61" s="20" t="s">
        <v>181</v>
      </c>
      <c r="E61" s="20" t="s">
        <v>182</v>
      </c>
      <c r="F61" s="20"/>
      <c r="G61" s="20" t="s">
        <v>183</v>
      </c>
      <c r="H61" s="28">
        <f t="shared" si="0"/>
        <v>1</v>
      </c>
      <c r="I61" s="28">
        <v>1</v>
      </c>
      <c r="J61" s="27"/>
      <c r="K61" s="27"/>
      <c r="L61" s="21">
        <v>42117</v>
      </c>
      <c r="M61" s="30"/>
      <c r="N61" s="27"/>
      <c r="O61" s="28" t="s">
        <v>184</v>
      </c>
      <c r="P61" s="28"/>
      <c r="Q61" s="28" t="s">
        <v>184</v>
      </c>
      <c r="R61" s="20"/>
      <c r="S61" s="27"/>
      <c r="T61" s="9"/>
    </row>
    <row r="62" spans="1:20" ht="26.25" customHeight="1" x14ac:dyDescent="0.25">
      <c r="A62" s="9">
        <v>4</v>
      </c>
      <c r="B62" s="60"/>
      <c r="C62" s="27" t="s">
        <v>185</v>
      </c>
      <c r="D62" s="20" t="s">
        <v>186</v>
      </c>
      <c r="E62" s="20" t="s">
        <v>80</v>
      </c>
      <c r="F62" s="20"/>
      <c r="G62" s="20" t="s">
        <v>187</v>
      </c>
      <c r="H62" s="28">
        <f t="shared" si="0"/>
        <v>1</v>
      </c>
      <c r="I62" s="28">
        <v>1</v>
      </c>
      <c r="J62" s="27"/>
      <c r="K62" s="27"/>
      <c r="L62" s="21">
        <v>41596</v>
      </c>
      <c r="M62" s="30"/>
      <c r="N62" s="27"/>
      <c r="O62" s="28">
        <v>29</v>
      </c>
      <c r="P62" s="28">
        <v>27</v>
      </c>
      <c r="Q62" s="28">
        <v>27</v>
      </c>
      <c r="R62" s="20"/>
      <c r="S62" s="27"/>
      <c r="T62" s="9"/>
    </row>
    <row r="63" spans="1:20" ht="29.25" customHeight="1" x14ac:dyDescent="0.25">
      <c r="A63" s="9">
        <v>5</v>
      </c>
      <c r="B63" s="60"/>
      <c r="C63" s="27" t="s">
        <v>188</v>
      </c>
      <c r="D63" s="20" t="s">
        <v>189</v>
      </c>
      <c r="E63" s="20" t="s">
        <v>201</v>
      </c>
      <c r="F63" s="20"/>
      <c r="G63" s="20" t="s">
        <v>190</v>
      </c>
      <c r="H63" s="28">
        <f t="shared" si="0"/>
        <v>1</v>
      </c>
      <c r="I63" s="28">
        <v>1</v>
      </c>
      <c r="J63" s="27"/>
      <c r="K63" s="27"/>
      <c r="L63" s="21">
        <v>34122</v>
      </c>
      <c r="M63" s="30"/>
      <c r="N63" s="27"/>
      <c r="O63" s="28">
        <v>34</v>
      </c>
      <c r="P63" s="28"/>
      <c r="Q63" s="28">
        <v>33</v>
      </c>
      <c r="R63" s="20"/>
      <c r="S63" s="27"/>
      <c r="T63" s="9"/>
    </row>
    <row r="64" spans="1:20" ht="41.25" customHeight="1" x14ac:dyDescent="0.25">
      <c r="A64" s="9">
        <v>6</v>
      </c>
      <c r="B64" s="60"/>
      <c r="C64" s="27" t="s">
        <v>191</v>
      </c>
      <c r="D64" s="20" t="s">
        <v>242</v>
      </c>
      <c r="E64" s="20" t="s">
        <v>243</v>
      </c>
      <c r="F64" s="20"/>
      <c r="G64" s="20" t="s">
        <v>192</v>
      </c>
      <c r="H64" s="28">
        <f t="shared" si="0"/>
        <v>0.5</v>
      </c>
      <c r="I64" s="28"/>
      <c r="J64" s="27">
        <v>0.5</v>
      </c>
      <c r="K64" s="27"/>
      <c r="L64" s="21">
        <v>32079</v>
      </c>
      <c r="M64" s="30"/>
      <c r="N64" s="27"/>
      <c r="O64" s="28">
        <v>27</v>
      </c>
      <c r="P64" s="28"/>
      <c r="Q64" s="28">
        <v>24</v>
      </c>
      <c r="R64" s="20"/>
      <c r="S64" s="27"/>
      <c r="T64" s="9"/>
    </row>
    <row r="65" spans="1:20" ht="36.75" customHeight="1" x14ac:dyDescent="0.25">
      <c r="A65" s="9">
        <v>7</v>
      </c>
      <c r="B65" s="60"/>
      <c r="C65" s="27" t="s">
        <v>159</v>
      </c>
      <c r="D65" s="20" t="s">
        <v>160</v>
      </c>
      <c r="E65" s="20" t="s">
        <v>161</v>
      </c>
      <c r="F65" s="20" t="s">
        <v>73</v>
      </c>
      <c r="G65" s="20" t="s">
        <v>192</v>
      </c>
      <c r="H65" s="28">
        <f t="shared" si="0"/>
        <v>0.5</v>
      </c>
      <c r="I65" s="28"/>
      <c r="J65" s="27">
        <v>0.5</v>
      </c>
      <c r="K65" s="27"/>
      <c r="L65" s="21">
        <v>41936</v>
      </c>
      <c r="M65" s="30"/>
      <c r="N65" s="27"/>
      <c r="O65" s="28">
        <v>40</v>
      </c>
      <c r="P65" s="28">
        <v>5</v>
      </c>
      <c r="Q65" s="28">
        <v>2</v>
      </c>
      <c r="R65" s="20"/>
      <c r="S65" s="27"/>
      <c r="T65" s="9"/>
    </row>
    <row r="66" spans="1:20" x14ac:dyDescent="0.25">
      <c r="A66" s="9"/>
      <c r="B66" s="31" t="s">
        <v>193</v>
      </c>
      <c r="C66" s="31"/>
      <c r="D66" s="31"/>
      <c r="E66" s="31"/>
      <c r="F66" s="31"/>
      <c r="G66" s="31"/>
      <c r="H66" s="6">
        <f>SUM(H59:H65)</f>
        <v>5</v>
      </c>
      <c r="I66" s="6">
        <f>SUM(I59:I65)</f>
        <v>3</v>
      </c>
      <c r="J66" s="9">
        <f>SUM(J59:J65)</f>
        <v>2</v>
      </c>
      <c r="K66" s="9">
        <f>SUM(K59:K65)</f>
        <v>0</v>
      </c>
      <c r="L66" s="11"/>
      <c r="M66" s="12"/>
      <c r="N66" s="9"/>
      <c r="O66" s="6"/>
      <c r="P66" s="6"/>
      <c r="Q66" s="6"/>
      <c r="R66" s="10"/>
      <c r="S66" s="9"/>
      <c r="T66" s="9"/>
    </row>
    <row r="67" spans="1:20" ht="75.75" customHeight="1" x14ac:dyDescent="0.25">
      <c r="A67" s="9">
        <v>1</v>
      </c>
      <c r="B67" s="38" t="s">
        <v>194</v>
      </c>
      <c r="C67" s="27" t="s">
        <v>195</v>
      </c>
      <c r="D67" s="10" t="s">
        <v>196</v>
      </c>
      <c r="E67" s="10" t="s">
        <v>197</v>
      </c>
      <c r="F67" s="10" t="s">
        <v>73</v>
      </c>
      <c r="G67" s="10" t="s">
        <v>198</v>
      </c>
      <c r="H67" s="6">
        <f t="shared" si="0"/>
        <v>1</v>
      </c>
      <c r="I67" s="6">
        <v>1</v>
      </c>
      <c r="J67" s="9"/>
      <c r="K67" s="9"/>
      <c r="L67" s="11">
        <v>42249</v>
      </c>
      <c r="M67" s="12"/>
      <c r="N67" s="9"/>
      <c r="O67" s="6"/>
      <c r="P67" s="6"/>
      <c r="Q67" s="6"/>
      <c r="R67" s="10"/>
      <c r="S67" s="9"/>
      <c r="T67" s="10"/>
    </row>
    <row r="68" spans="1:20" ht="29.25" customHeight="1" x14ac:dyDescent="0.25">
      <c r="A68" s="9">
        <v>2</v>
      </c>
      <c r="B68" s="39"/>
      <c r="C68" s="9" t="s">
        <v>199</v>
      </c>
      <c r="D68" s="10" t="s">
        <v>200</v>
      </c>
      <c r="E68" s="10" t="s">
        <v>201</v>
      </c>
      <c r="F68" s="10"/>
      <c r="G68" s="10" t="s">
        <v>202</v>
      </c>
      <c r="H68" s="6">
        <f t="shared" si="0"/>
        <v>1</v>
      </c>
      <c r="I68" s="6">
        <v>1</v>
      </c>
      <c r="J68" s="9"/>
      <c r="K68" s="9"/>
      <c r="L68" s="11">
        <v>36899</v>
      </c>
      <c r="M68" s="12"/>
      <c r="N68" s="9"/>
      <c r="O68" s="6">
        <v>32</v>
      </c>
      <c r="P68" s="6"/>
      <c r="Q68" s="6">
        <v>14</v>
      </c>
      <c r="R68" s="10"/>
      <c r="S68" s="9"/>
      <c r="T68" s="9"/>
    </row>
    <row r="69" spans="1:20" ht="27.75" customHeight="1" x14ac:dyDescent="0.25">
      <c r="A69" s="9">
        <v>3</v>
      </c>
      <c r="B69" s="39"/>
      <c r="C69" s="9" t="s">
        <v>203</v>
      </c>
      <c r="D69" s="10" t="s">
        <v>204</v>
      </c>
      <c r="E69" s="10" t="s">
        <v>205</v>
      </c>
      <c r="F69" s="10"/>
      <c r="G69" s="10" t="s">
        <v>202</v>
      </c>
      <c r="H69" s="6">
        <f t="shared" si="0"/>
        <v>1</v>
      </c>
      <c r="I69" s="6">
        <v>1</v>
      </c>
      <c r="J69" s="9"/>
      <c r="K69" s="9"/>
      <c r="L69" s="11">
        <v>34512</v>
      </c>
      <c r="M69" s="12"/>
      <c r="N69" s="9"/>
      <c r="O69" s="6">
        <v>23</v>
      </c>
      <c r="P69" s="6"/>
      <c r="Q69" s="6">
        <v>15</v>
      </c>
      <c r="R69" s="10"/>
      <c r="S69" s="9"/>
      <c r="T69" s="9"/>
    </row>
    <row r="70" spans="1:20" ht="28.5" customHeight="1" x14ac:dyDescent="0.25">
      <c r="A70" s="9">
        <v>4</v>
      </c>
      <c r="B70" s="39"/>
      <c r="C70" s="9" t="s">
        <v>206</v>
      </c>
      <c r="D70" s="10" t="s">
        <v>200</v>
      </c>
      <c r="E70" s="10" t="s">
        <v>201</v>
      </c>
      <c r="F70" s="10"/>
      <c r="G70" s="10" t="s">
        <v>202</v>
      </c>
      <c r="H70" s="6">
        <f t="shared" si="0"/>
        <v>1</v>
      </c>
      <c r="I70" s="6">
        <v>1</v>
      </c>
      <c r="J70" s="9"/>
      <c r="K70" s="9"/>
      <c r="L70" s="11">
        <v>33718</v>
      </c>
      <c r="M70" s="12"/>
      <c r="N70" s="9"/>
      <c r="O70" s="6">
        <v>34</v>
      </c>
      <c r="P70" s="6"/>
      <c r="Q70" s="6">
        <v>23</v>
      </c>
      <c r="R70" s="10"/>
      <c r="S70" s="9"/>
      <c r="T70" s="9"/>
    </row>
    <row r="71" spans="1:20" ht="17.25" customHeight="1" x14ac:dyDescent="0.25">
      <c r="A71" s="9">
        <v>5</v>
      </c>
      <c r="B71" s="39"/>
      <c r="C71" s="9" t="s">
        <v>207</v>
      </c>
      <c r="D71" s="10" t="s">
        <v>208</v>
      </c>
      <c r="E71" s="10"/>
      <c r="F71" s="10"/>
      <c r="G71" s="10" t="s">
        <v>209</v>
      </c>
      <c r="H71" s="6">
        <f t="shared" si="0"/>
        <v>1</v>
      </c>
      <c r="I71" s="6">
        <v>1</v>
      </c>
      <c r="J71" s="9"/>
      <c r="K71" s="9"/>
      <c r="L71" s="11">
        <v>36858</v>
      </c>
      <c r="M71" s="12"/>
      <c r="N71" s="9"/>
      <c r="O71" s="6">
        <v>24</v>
      </c>
      <c r="P71" s="6"/>
      <c r="Q71" s="6">
        <v>12</v>
      </c>
      <c r="R71" s="10"/>
      <c r="S71" s="9"/>
      <c r="T71" s="9"/>
    </row>
    <row r="72" spans="1:20" ht="51" x14ac:dyDescent="0.25">
      <c r="A72" s="9">
        <v>6</v>
      </c>
      <c r="B72" s="39"/>
      <c r="C72" s="9" t="s">
        <v>210</v>
      </c>
      <c r="D72" s="10" t="s">
        <v>211</v>
      </c>
      <c r="E72" s="10" t="s">
        <v>212</v>
      </c>
      <c r="F72" s="10"/>
      <c r="G72" s="10" t="s">
        <v>209</v>
      </c>
      <c r="H72" s="6">
        <f t="shared" si="0"/>
        <v>1</v>
      </c>
      <c r="I72" s="6">
        <v>1</v>
      </c>
      <c r="J72" s="9"/>
      <c r="K72" s="9"/>
      <c r="L72" s="11">
        <v>34453</v>
      </c>
      <c r="M72" s="12"/>
      <c r="N72" s="9"/>
      <c r="O72" s="6">
        <v>22</v>
      </c>
      <c r="P72" s="6"/>
      <c r="Q72" s="6">
        <v>16</v>
      </c>
      <c r="R72" s="10"/>
      <c r="S72" s="9"/>
      <c r="T72" s="9"/>
    </row>
    <row r="73" spans="1:20" x14ac:dyDescent="0.25">
      <c r="A73" s="9">
        <v>7</v>
      </c>
      <c r="B73" s="39"/>
      <c r="C73" s="9" t="s">
        <v>213</v>
      </c>
      <c r="D73" s="10"/>
      <c r="E73" s="10"/>
      <c r="F73" s="10"/>
      <c r="G73" s="10" t="s">
        <v>209</v>
      </c>
      <c r="H73" s="6">
        <f t="shared" si="0"/>
        <v>1</v>
      </c>
      <c r="I73" s="6">
        <v>1</v>
      </c>
      <c r="J73" s="9"/>
      <c r="K73" s="9"/>
      <c r="L73" s="11">
        <v>41897</v>
      </c>
      <c r="M73" s="12"/>
      <c r="N73" s="9"/>
      <c r="O73" s="6">
        <v>7</v>
      </c>
      <c r="P73" s="6"/>
      <c r="Q73" s="6">
        <v>1</v>
      </c>
      <c r="R73" s="10"/>
      <c r="S73" s="9"/>
      <c r="T73" s="9"/>
    </row>
    <row r="74" spans="1:20" x14ac:dyDescent="0.25">
      <c r="A74" s="9">
        <v>8</v>
      </c>
      <c r="B74" s="39"/>
      <c r="C74" s="9" t="s">
        <v>214</v>
      </c>
      <c r="D74" s="10" t="s">
        <v>215</v>
      </c>
      <c r="E74" s="10" t="s">
        <v>215</v>
      </c>
      <c r="F74" s="10"/>
      <c r="G74" s="10" t="s">
        <v>209</v>
      </c>
      <c r="H74" s="6">
        <f t="shared" si="0"/>
        <v>1</v>
      </c>
      <c r="I74" s="6">
        <v>1</v>
      </c>
      <c r="J74" s="9"/>
      <c r="K74" s="9"/>
      <c r="L74" s="11">
        <v>40445</v>
      </c>
      <c r="M74" s="12"/>
      <c r="N74" s="9"/>
      <c r="O74" s="6">
        <v>19</v>
      </c>
      <c r="P74" s="6"/>
      <c r="Q74" s="6">
        <v>4</v>
      </c>
      <c r="R74" s="10"/>
      <c r="S74" s="9"/>
      <c r="T74" s="9"/>
    </row>
    <row r="75" spans="1:20" ht="38.25" customHeight="1" x14ac:dyDescent="0.25">
      <c r="A75" s="9">
        <v>9</v>
      </c>
      <c r="B75" s="39"/>
      <c r="C75" s="9" t="s">
        <v>191</v>
      </c>
      <c r="D75" s="10" t="s">
        <v>216</v>
      </c>
      <c r="E75" s="10" t="s">
        <v>205</v>
      </c>
      <c r="F75" s="10"/>
      <c r="G75" s="10" t="s">
        <v>217</v>
      </c>
      <c r="H75" s="6">
        <f t="shared" si="0"/>
        <v>1</v>
      </c>
      <c r="I75" s="6">
        <v>1</v>
      </c>
      <c r="J75" s="9"/>
      <c r="K75" s="9"/>
      <c r="L75" s="11">
        <v>32079</v>
      </c>
      <c r="M75" s="12"/>
      <c r="N75" s="9"/>
      <c r="O75" s="6">
        <v>27</v>
      </c>
      <c r="P75" s="6"/>
      <c r="Q75" s="6">
        <v>24</v>
      </c>
      <c r="R75" s="10"/>
      <c r="S75" s="9"/>
      <c r="T75" s="9"/>
    </row>
    <row r="76" spans="1:20" ht="52.5" customHeight="1" x14ac:dyDescent="0.25">
      <c r="A76" s="9">
        <v>10</v>
      </c>
      <c r="B76" s="39"/>
      <c r="C76" s="9" t="s">
        <v>218</v>
      </c>
      <c r="D76" s="10" t="s">
        <v>219</v>
      </c>
      <c r="E76" s="10" t="s">
        <v>220</v>
      </c>
      <c r="F76" s="10"/>
      <c r="G76" s="10" t="s">
        <v>221</v>
      </c>
      <c r="H76" s="6">
        <f t="shared" si="0"/>
        <v>1</v>
      </c>
      <c r="I76" s="6">
        <v>1</v>
      </c>
      <c r="J76" s="9"/>
      <c r="K76" s="9"/>
      <c r="L76" s="11">
        <v>38964</v>
      </c>
      <c r="M76" s="12"/>
      <c r="N76" s="9"/>
      <c r="O76" s="6">
        <v>28</v>
      </c>
      <c r="P76" s="6"/>
      <c r="Q76" s="6">
        <v>8</v>
      </c>
      <c r="R76" s="10"/>
      <c r="S76" s="9"/>
      <c r="T76" s="9"/>
    </row>
    <row r="77" spans="1:20" ht="52.5" customHeight="1" x14ac:dyDescent="0.25">
      <c r="A77" s="9">
        <v>11</v>
      </c>
      <c r="B77" s="39"/>
      <c r="C77" s="9" t="s">
        <v>222</v>
      </c>
      <c r="D77" s="10" t="s">
        <v>223</v>
      </c>
      <c r="E77" s="10" t="s">
        <v>224</v>
      </c>
      <c r="F77" s="10"/>
      <c r="G77" s="10" t="s">
        <v>225</v>
      </c>
      <c r="H77" s="6">
        <f t="shared" si="0"/>
        <v>1</v>
      </c>
      <c r="I77" s="6">
        <v>1</v>
      </c>
      <c r="J77" s="9"/>
      <c r="K77" s="9"/>
      <c r="L77" s="11">
        <v>32408</v>
      </c>
      <c r="M77" s="12"/>
      <c r="N77" s="17" t="s">
        <v>226</v>
      </c>
      <c r="O77" s="6">
        <v>24</v>
      </c>
      <c r="P77" s="6"/>
      <c r="Q77" s="6">
        <v>21</v>
      </c>
      <c r="R77" s="10"/>
      <c r="S77" s="9"/>
      <c r="T77" s="9"/>
    </row>
    <row r="78" spans="1:20" ht="78" customHeight="1" x14ac:dyDescent="0.25">
      <c r="A78" s="9">
        <v>12</v>
      </c>
      <c r="B78" s="39"/>
      <c r="C78" s="9" t="s">
        <v>227</v>
      </c>
      <c r="D78" s="10" t="s">
        <v>228</v>
      </c>
      <c r="E78" s="10" t="s">
        <v>229</v>
      </c>
      <c r="F78" s="10"/>
      <c r="G78" s="10" t="s">
        <v>225</v>
      </c>
      <c r="H78" s="6">
        <f t="shared" si="0"/>
        <v>1</v>
      </c>
      <c r="I78" s="6">
        <v>1</v>
      </c>
      <c r="J78" s="9"/>
      <c r="K78" s="9"/>
      <c r="L78" s="11">
        <v>33868</v>
      </c>
      <c r="M78" s="12"/>
      <c r="N78" s="17" t="s">
        <v>230</v>
      </c>
      <c r="O78" s="6">
        <v>17</v>
      </c>
      <c r="P78" s="6"/>
      <c r="Q78" s="6">
        <v>16</v>
      </c>
      <c r="R78" s="10"/>
      <c r="S78" s="9"/>
      <c r="T78" s="9"/>
    </row>
    <row r="79" spans="1:20" ht="51" x14ac:dyDescent="0.25">
      <c r="A79" s="9">
        <v>13</v>
      </c>
      <c r="B79" s="39"/>
      <c r="C79" s="9" t="s">
        <v>231</v>
      </c>
      <c r="D79" s="10" t="s">
        <v>251</v>
      </c>
      <c r="E79" s="10" t="s">
        <v>252</v>
      </c>
      <c r="F79" s="10"/>
      <c r="G79" s="10" t="s">
        <v>232</v>
      </c>
      <c r="H79" s="6">
        <f t="shared" si="0"/>
        <v>1</v>
      </c>
      <c r="I79" s="6">
        <v>1</v>
      </c>
      <c r="J79" s="9"/>
      <c r="K79" s="9"/>
      <c r="L79" s="11">
        <v>41565</v>
      </c>
      <c r="M79" s="12"/>
      <c r="N79" s="9"/>
      <c r="O79" s="6">
        <v>7</v>
      </c>
      <c r="P79" s="6"/>
      <c r="Q79" s="6">
        <v>2</v>
      </c>
      <c r="R79" s="10"/>
      <c r="S79" s="9"/>
      <c r="T79" s="9"/>
    </row>
    <row r="80" spans="1:20" x14ac:dyDescent="0.25">
      <c r="A80" s="9"/>
      <c r="B80" s="31" t="s">
        <v>233</v>
      </c>
      <c r="C80" s="31"/>
      <c r="D80" s="31"/>
      <c r="E80" s="31"/>
      <c r="F80" s="31"/>
      <c r="G80" s="31"/>
      <c r="H80" s="6">
        <f>SUM(H67:H79)</f>
        <v>13</v>
      </c>
      <c r="I80" s="6">
        <f>SUM(I67:I79)</f>
        <v>13</v>
      </c>
      <c r="J80" s="9">
        <f>SUM(J67:J79)</f>
        <v>0</v>
      </c>
      <c r="K80" s="9">
        <f>SUM(K67:K79)</f>
        <v>0</v>
      </c>
      <c r="L80" s="11"/>
      <c r="M80" s="12"/>
      <c r="N80" s="9"/>
      <c r="O80" s="6"/>
      <c r="P80" s="6"/>
      <c r="Q80" s="6"/>
      <c r="R80" s="10"/>
      <c r="S80" s="9"/>
      <c r="T80" s="9"/>
    </row>
    <row r="81" spans="1:20" x14ac:dyDescent="0.25">
      <c r="A81" s="9">
        <f>A79+A65+A57+A46+A17</f>
        <v>63</v>
      </c>
      <c r="B81" s="18" t="s">
        <v>234</v>
      </c>
      <c r="C81" s="9"/>
      <c r="D81" s="10"/>
      <c r="E81" s="10"/>
      <c r="F81" s="10"/>
      <c r="G81" s="10"/>
      <c r="H81" s="13">
        <f>H80+H66+H58+H47+H18</f>
        <v>54.722222222222229</v>
      </c>
      <c r="I81" s="13">
        <f>I80+I66+I58+I47+I18</f>
        <v>48.666666666666671</v>
      </c>
      <c r="J81" s="14">
        <f>J80+J66+J58+J47+J18</f>
        <v>5.0555555555555554</v>
      </c>
      <c r="K81" s="14">
        <f>K80+K66+K58+K47+K18</f>
        <v>1</v>
      </c>
      <c r="L81" s="9"/>
      <c r="M81" s="12"/>
      <c r="N81" s="9"/>
      <c r="O81" s="6"/>
      <c r="P81" s="6"/>
      <c r="Q81" s="6"/>
      <c r="R81" s="10"/>
      <c r="S81" s="9"/>
      <c r="T81" s="9"/>
    </row>
    <row r="82" spans="1:20" s="62" customFormat="1" ht="38.25" x14ac:dyDescent="0.25">
      <c r="A82" s="27"/>
      <c r="B82" s="27"/>
      <c r="C82" s="27" t="s">
        <v>262</v>
      </c>
      <c r="D82" s="20" t="s">
        <v>119</v>
      </c>
      <c r="E82" s="20" t="s">
        <v>120</v>
      </c>
      <c r="F82" s="20" t="s">
        <v>105</v>
      </c>
      <c r="G82" s="20" t="s">
        <v>179</v>
      </c>
      <c r="H82" s="27"/>
      <c r="I82" s="27"/>
      <c r="J82" s="27"/>
      <c r="K82" s="27"/>
      <c r="L82" s="27"/>
      <c r="M82" s="30"/>
      <c r="N82" s="27"/>
      <c r="O82" s="28"/>
      <c r="P82" s="28"/>
      <c r="Q82" s="28"/>
      <c r="R82" s="20"/>
      <c r="S82" s="27"/>
      <c r="T82" s="27"/>
    </row>
  </sheetData>
  <mergeCells count="30">
    <mergeCell ref="Q3:S3"/>
    <mergeCell ref="C8:O8"/>
    <mergeCell ref="A10:A11"/>
    <mergeCell ref="B10:B11"/>
    <mergeCell ref="C10:C11"/>
    <mergeCell ref="D10:D11"/>
    <mergeCell ref="E10:E11"/>
    <mergeCell ref="F10:F11"/>
    <mergeCell ref="G10:G11"/>
    <mergeCell ref="H10:H11"/>
    <mergeCell ref="Q10:Q11"/>
    <mergeCell ref="R10:R11"/>
    <mergeCell ref="S10:S11"/>
    <mergeCell ref="T10:T11"/>
    <mergeCell ref="B13:B17"/>
    <mergeCell ref="O10:O11"/>
    <mergeCell ref="P10:P11"/>
    <mergeCell ref="B67:B79"/>
    <mergeCell ref="B18:G18"/>
    <mergeCell ref="I10:K10"/>
    <mergeCell ref="L10:L11"/>
    <mergeCell ref="M10:M11"/>
    <mergeCell ref="N10:N11"/>
    <mergeCell ref="B80:G80"/>
    <mergeCell ref="B19:B43"/>
    <mergeCell ref="B47:G47"/>
    <mergeCell ref="B48:B55"/>
    <mergeCell ref="B58:G58"/>
    <mergeCell ref="B59:B65"/>
    <mergeCell ref="B66:G6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2015-16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2015-09-19T09:46:38Z</dcterms:modified>
</cp:coreProperties>
</file>